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9170" windowHeight="8160"/>
  </bookViews>
  <sheets>
    <sheet name="WORKSHEET" sheetId="1" r:id="rId1"/>
    <sheet name="PLAN" sheetId="12" r:id="rId2"/>
    <sheet name="DATA" sheetId="2" state="hidden" r:id="rId3"/>
  </sheets>
  <definedNames>
    <definedName name="ENGL1010">WORKSHEET!$E$6</definedName>
    <definedName name="_xlnm.Print_Area" localSheetId="1">PLAN!$A$1:$D$60</definedName>
    <definedName name="_xlnm.Print_Area" localSheetId="0">WORKSHEET!$A$1:$K$75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2" l="1"/>
  <c r="C112" i="2"/>
  <c r="B112" i="2"/>
  <c r="E112" i="2" s="1"/>
  <c r="O54" i="1"/>
  <c r="P54" i="1"/>
  <c r="Q54" i="1"/>
  <c r="D87" i="2" l="1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86" i="2"/>
  <c r="C103" i="2"/>
  <c r="C104" i="2"/>
  <c r="C105" i="2"/>
  <c r="C106" i="2"/>
  <c r="C107" i="2"/>
  <c r="C108" i="2"/>
  <c r="C109" i="2"/>
  <c r="C110" i="2"/>
  <c r="C111" i="2"/>
  <c r="B24" i="2"/>
  <c r="E24" i="2" s="1"/>
  <c r="O11" i="1"/>
  <c r="P11" i="1"/>
  <c r="Q11" i="1"/>
  <c r="R11" i="1"/>
  <c r="S11" i="1"/>
  <c r="T11" i="1"/>
  <c r="O12" i="1"/>
  <c r="P12" i="1"/>
  <c r="Q12" i="1"/>
  <c r="R12" i="1"/>
  <c r="S12" i="1"/>
  <c r="T12" i="1"/>
  <c r="O13" i="1"/>
  <c r="P13" i="1"/>
  <c r="Q13" i="1"/>
  <c r="R13" i="1"/>
  <c r="S13" i="1"/>
  <c r="T13" i="1"/>
  <c r="O14" i="1"/>
  <c r="P14" i="1"/>
  <c r="Q14" i="1"/>
  <c r="R14" i="1"/>
  <c r="S14" i="1"/>
  <c r="T14" i="1"/>
  <c r="O15" i="1"/>
  <c r="P15" i="1"/>
  <c r="Q15" i="1"/>
  <c r="R15" i="1"/>
  <c r="S15" i="1"/>
  <c r="T15" i="1"/>
  <c r="O16" i="1"/>
  <c r="P16" i="1"/>
  <c r="Q16" i="1"/>
  <c r="R16" i="1"/>
  <c r="S16" i="1"/>
  <c r="T16" i="1"/>
  <c r="O17" i="1"/>
  <c r="P17" i="1"/>
  <c r="Q17" i="1"/>
  <c r="R17" i="1"/>
  <c r="S17" i="1"/>
  <c r="T17" i="1"/>
  <c r="O18" i="1"/>
  <c r="P18" i="1"/>
  <c r="Q18" i="1"/>
  <c r="R18" i="1"/>
  <c r="S18" i="1"/>
  <c r="T18" i="1"/>
  <c r="O19" i="1"/>
  <c r="P19" i="1"/>
  <c r="Q19" i="1"/>
  <c r="R19" i="1"/>
  <c r="S19" i="1"/>
  <c r="T19" i="1"/>
  <c r="O20" i="1"/>
  <c r="P20" i="1"/>
  <c r="Q20" i="1"/>
  <c r="R20" i="1"/>
  <c r="S20" i="1"/>
  <c r="T20" i="1"/>
  <c r="O21" i="1"/>
  <c r="P21" i="1"/>
  <c r="Q21" i="1"/>
  <c r="R21" i="1"/>
  <c r="S21" i="1"/>
  <c r="T21" i="1"/>
  <c r="O22" i="1"/>
  <c r="P22" i="1"/>
  <c r="Q22" i="1"/>
  <c r="R22" i="1"/>
  <c r="S22" i="1"/>
  <c r="T22" i="1"/>
  <c r="O23" i="1"/>
  <c r="P23" i="1"/>
  <c r="Q23" i="1"/>
  <c r="R23" i="1"/>
  <c r="S23" i="1"/>
  <c r="T23" i="1"/>
  <c r="O24" i="1"/>
  <c r="P24" i="1"/>
  <c r="Q24" i="1"/>
  <c r="R24" i="1"/>
  <c r="S24" i="1"/>
  <c r="T24" i="1"/>
  <c r="O25" i="1"/>
  <c r="P25" i="1"/>
  <c r="Q25" i="1"/>
  <c r="R25" i="1"/>
  <c r="S25" i="1"/>
  <c r="T25" i="1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C86" i="2"/>
  <c r="B86" i="2"/>
  <c r="A86" i="2"/>
  <c r="D75" i="2"/>
  <c r="D76" i="2"/>
  <c r="D77" i="2"/>
  <c r="D78" i="2"/>
  <c r="D79" i="2"/>
  <c r="D80" i="2"/>
  <c r="D81" i="2"/>
  <c r="D82" i="2"/>
  <c r="D83" i="2"/>
  <c r="D84" i="2"/>
  <c r="D85" i="2"/>
  <c r="D74" i="2"/>
  <c r="B75" i="2"/>
  <c r="B76" i="2"/>
  <c r="B77" i="2"/>
  <c r="B78" i="2"/>
  <c r="B79" i="2"/>
  <c r="B80" i="2"/>
  <c r="B81" i="2"/>
  <c r="B82" i="2"/>
  <c r="B83" i="2"/>
  <c r="B84" i="2"/>
  <c r="B85" i="2"/>
  <c r="B74" i="2"/>
  <c r="B26" i="2"/>
  <c r="B25" i="2"/>
  <c r="B21" i="2"/>
  <c r="B22" i="2"/>
  <c r="B23" i="2"/>
  <c r="B20" i="2"/>
  <c r="B19" i="2"/>
  <c r="B18" i="2"/>
  <c r="B15" i="2"/>
  <c r="B16" i="2"/>
  <c r="B17" i="2"/>
  <c r="B14" i="2"/>
  <c r="E73" i="1" l="1"/>
  <c r="R64" i="1"/>
  <c r="S64" i="1"/>
  <c r="T64" i="1"/>
  <c r="R55" i="1"/>
  <c r="S55" i="1"/>
  <c r="T55" i="1"/>
  <c r="R56" i="1"/>
  <c r="S56" i="1"/>
  <c r="T56" i="1"/>
  <c r="R51" i="1"/>
  <c r="S51" i="1"/>
  <c r="T51" i="1"/>
  <c r="R52" i="1"/>
  <c r="S52" i="1"/>
  <c r="T52" i="1"/>
  <c r="E111" i="2" l="1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84" i="2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E76" i="1" l="1"/>
  <c r="D5" i="2"/>
  <c r="D8" i="2"/>
  <c r="D9" i="2"/>
  <c r="A6" i="2"/>
  <c r="A5" i="2"/>
  <c r="A9" i="2"/>
  <c r="A8" i="2"/>
  <c r="E26" i="2"/>
  <c r="E25" i="2"/>
  <c r="B30" i="2"/>
  <c r="E30" i="2" s="1"/>
  <c r="B29" i="2"/>
  <c r="E29" i="2" s="1"/>
  <c r="B28" i="2"/>
  <c r="E28" i="2" s="1"/>
  <c r="B27" i="2"/>
  <c r="E27" i="2" s="1"/>
  <c r="E20" i="2"/>
  <c r="E19" i="2"/>
  <c r="E18" i="2"/>
  <c r="E83" i="2"/>
  <c r="E78" i="2"/>
  <c r="E79" i="2"/>
  <c r="E80" i="2"/>
  <c r="E81" i="2"/>
  <c r="E82" i="2"/>
  <c r="E77" i="2"/>
  <c r="E76" i="2"/>
  <c r="E75" i="2"/>
  <c r="E74" i="2"/>
  <c r="B66" i="2"/>
  <c r="E66" i="2" s="1"/>
  <c r="B67" i="2"/>
  <c r="E67" i="2" s="1"/>
  <c r="B68" i="2"/>
  <c r="E68" i="2" s="1"/>
  <c r="B69" i="2"/>
  <c r="E69" i="2" s="1"/>
  <c r="B70" i="2"/>
  <c r="E70" i="2" s="1"/>
  <c r="B71" i="2"/>
  <c r="E71" i="2" s="1"/>
  <c r="B72" i="2"/>
  <c r="E72" i="2" s="1"/>
  <c r="B73" i="2"/>
  <c r="E73" i="2" s="1"/>
  <c r="B65" i="2"/>
  <c r="E65" i="2" s="1"/>
  <c r="B57" i="2"/>
  <c r="E57" i="2" s="1"/>
  <c r="B58" i="2"/>
  <c r="E58" i="2" s="1"/>
  <c r="B59" i="2"/>
  <c r="E59" i="2" s="1"/>
  <c r="B60" i="2"/>
  <c r="E60" i="2" s="1"/>
  <c r="B61" i="2"/>
  <c r="E61" i="2" s="1"/>
  <c r="B62" i="2"/>
  <c r="E62" i="2" s="1"/>
  <c r="B63" i="2"/>
  <c r="E63" i="2" s="1"/>
  <c r="B64" i="2"/>
  <c r="E64" i="2" s="1"/>
  <c r="B56" i="2"/>
  <c r="E56" i="2" s="1"/>
  <c r="B43" i="2"/>
  <c r="E43" i="2" s="1"/>
  <c r="B44" i="2"/>
  <c r="E44" i="2" s="1"/>
  <c r="B45" i="2"/>
  <c r="E45" i="2" s="1"/>
  <c r="B46" i="2"/>
  <c r="E46" i="2" s="1"/>
  <c r="B47" i="2"/>
  <c r="E47" i="2" s="1"/>
  <c r="B48" i="2"/>
  <c r="E48" i="2" s="1"/>
  <c r="B49" i="2"/>
  <c r="E49" i="2" s="1"/>
  <c r="B50" i="2"/>
  <c r="E50" i="2" s="1"/>
  <c r="B51" i="2"/>
  <c r="E51" i="2" s="1"/>
  <c r="B52" i="2"/>
  <c r="E52" i="2" s="1"/>
  <c r="B53" i="2"/>
  <c r="E53" i="2" s="1"/>
  <c r="B54" i="2"/>
  <c r="E54" i="2" s="1"/>
  <c r="B55" i="2"/>
  <c r="E55" i="2" s="1"/>
  <c r="B42" i="2"/>
  <c r="E42" i="2" s="1"/>
  <c r="B32" i="2"/>
  <c r="E32" i="2" s="1"/>
  <c r="B33" i="2"/>
  <c r="E33" i="2" s="1"/>
  <c r="B34" i="2"/>
  <c r="E34" i="2" s="1"/>
  <c r="B35" i="2"/>
  <c r="E35" i="2" s="1"/>
  <c r="B36" i="2"/>
  <c r="E36" i="2" s="1"/>
  <c r="B37" i="2"/>
  <c r="E37" i="2" s="1"/>
  <c r="B38" i="2"/>
  <c r="E38" i="2" s="1"/>
  <c r="B39" i="2"/>
  <c r="E39" i="2" s="1"/>
  <c r="B40" i="2"/>
  <c r="E40" i="2" s="1"/>
  <c r="B41" i="2"/>
  <c r="E41" i="2" s="1"/>
  <c r="B31" i="2"/>
  <c r="E31" i="2" s="1"/>
  <c r="E22" i="2"/>
  <c r="E23" i="2"/>
  <c r="E21" i="2"/>
  <c r="B13" i="2"/>
  <c r="E13" i="2" s="1"/>
  <c r="E14" i="2"/>
  <c r="E15" i="2"/>
  <c r="E16" i="2"/>
  <c r="E17" i="2"/>
  <c r="B12" i="2"/>
  <c r="E12" i="2" s="1"/>
  <c r="B8" i="2"/>
  <c r="E8" i="2" s="1"/>
  <c r="B9" i="2"/>
  <c r="E9" i="2" s="1"/>
  <c r="B10" i="2"/>
  <c r="E10" i="2" s="1"/>
  <c r="B11" i="2"/>
  <c r="E11" i="2" s="1"/>
  <c r="B7" i="2"/>
  <c r="E7" i="2" s="1"/>
  <c r="B2" i="2"/>
  <c r="E2" i="2" s="1"/>
  <c r="B4" i="2"/>
  <c r="E4" i="2" s="1"/>
  <c r="B5" i="2"/>
  <c r="E5" i="2" s="1"/>
  <c r="B6" i="2"/>
  <c r="E6" i="2" s="1"/>
  <c r="B3" i="2"/>
  <c r="E3" i="2" s="1"/>
  <c r="O6" i="1" l="1"/>
  <c r="R57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3" i="1"/>
  <c r="S53" i="1"/>
  <c r="T53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B74" i="1" l="1"/>
  <c r="E75" i="1"/>
  <c r="R38" i="1"/>
  <c r="S38" i="1"/>
  <c r="T38" i="1"/>
  <c r="R39" i="1"/>
  <c r="S39" i="1"/>
  <c r="T39" i="1"/>
  <c r="O41" i="1"/>
  <c r="P41" i="1"/>
  <c r="Q41" i="1"/>
  <c r="R41" i="1"/>
  <c r="S41" i="1"/>
  <c r="T41" i="1"/>
  <c r="O42" i="1"/>
  <c r="P42" i="1"/>
  <c r="Q42" i="1"/>
  <c r="R42" i="1"/>
  <c r="S42" i="1"/>
  <c r="T42" i="1"/>
  <c r="O43" i="1"/>
  <c r="P43" i="1"/>
  <c r="Q43" i="1"/>
  <c r="R43" i="1"/>
  <c r="S43" i="1"/>
  <c r="T43" i="1"/>
  <c r="O44" i="1"/>
  <c r="P44" i="1"/>
  <c r="Q44" i="1"/>
  <c r="R44" i="1"/>
  <c r="S44" i="1"/>
  <c r="T44" i="1"/>
  <c r="O45" i="1"/>
  <c r="P45" i="1"/>
  <c r="Q45" i="1"/>
  <c r="R45" i="1"/>
  <c r="S45" i="1"/>
  <c r="T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5" i="1"/>
  <c r="P55" i="1"/>
  <c r="Q55" i="1"/>
  <c r="O40" i="1" l="1"/>
  <c r="P40" i="1"/>
  <c r="Q40" i="1"/>
  <c r="O39" i="1"/>
  <c r="P39" i="1"/>
  <c r="Q39" i="1"/>
  <c r="O7" i="1" l="1"/>
  <c r="P7" i="1"/>
  <c r="Q7" i="1"/>
  <c r="R7" i="1"/>
  <c r="S7" i="1"/>
  <c r="T7" i="1"/>
  <c r="O8" i="1"/>
  <c r="P8" i="1"/>
  <c r="Q8" i="1"/>
  <c r="R8" i="1"/>
  <c r="S8" i="1"/>
  <c r="T8" i="1"/>
  <c r="O9" i="1"/>
  <c r="P9" i="1"/>
  <c r="Q9" i="1"/>
  <c r="R9" i="1"/>
  <c r="S9" i="1"/>
  <c r="T9" i="1"/>
  <c r="O10" i="1"/>
  <c r="P10" i="1"/>
  <c r="Q10" i="1"/>
  <c r="R10" i="1"/>
  <c r="S10" i="1"/>
  <c r="T10" i="1"/>
  <c r="T6" i="1"/>
  <c r="S6" i="1"/>
  <c r="R6" i="1"/>
  <c r="Q6" i="1"/>
  <c r="P6" i="1"/>
  <c r="E74" i="1" l="1"/>
  <c r="Q29" i="1"/>
  <c r="Q30" i="1"/>
  <c r="Q31" i="1"/>
  <c r="Q32" i="1"/>
  <c r="Q33" i="1"/>
  <c r="Q34" i="1"/>
  <c r="Q35" i="1"/>
  <c r="Q36" i="1"/>
  <c r="Q37" i="1"/>
  <c r="Q38" i="1"/>
  <c r="T29" i="1"/>
  <c r="T30" i="1"/>
  <c r="T31" i="1"/>
  <c r="T32" i="1"/>
  <c r="T33" i="1"/>
  <c r="T34" i="1"/>
  <c r="T35" i="1"/>
  <c r="T36" i="1"/>
  <c r="T37" i="1"/>
  <c r="T40" i="1"/>
  <c r="O29" i="1" l="1"/>
  <c r="P29" i="1"/>
  <c r="R29" i="1"/>
  <c r="S29" i="1"/>
  <c r="O30" i="1"/>
  <c r="P30" i="1"/>
  <c r="R30" i="1"/>
  <c r="S30" i="1"/>
  <c r="O31" i="1"/>
  <c r="P31" i="1"/>
  <c r="R31" i="1"/>
  <c r="S31" i="1"/>
  <c r="O32" i="1"/>
  <c r="P32" i="1"/>
  <c r="R32" i="1"/>
  <c r="S32" i="1"/>
  <c r="O33" i="1"/>
  <c r="P33" i="1"/>
  <c r="R33" i="1"/>
  <c r="S33" i="1"/>
  <c r="O34" i="1"/>
  <c r="P34" i="1"/>
  <c r="R34" i="1"/>
  <c r="S34" i="1"/>
  <c r="O35" i="1"/>
  <c r="P35" i="1"/>
  <c r="R35" i="1"/>
  <c r="S35" i="1"/>
  <c r="O36" i="1"/>
  <c r="P36" i="1"/>
  <c r="R36" i="1"/>
  <c r="S36" i="1"/>
  <c r="O37" i="1"/>
  <c r="P37" i="1"/>
  <c r="R37" i="1"/>
  <c r="S37" i="1"/>
  <c r="O38" i="1"/>
  <c r="P38" i="1"/>
  <c r="R40" i="1"/>
  <c r="S40" i="1"/>
  <c r="B72" i="1" l="1"/>
  <c r="E72" i="1"/>
  <c r="E71" i="1" s="1"/>
  <c r="B73" i="1"/>
</calcChain>
</file>

<file path=xl/comments1.xml><?xml version="1.0" encoding="utf-8"?>
<comments xmlns="http://schemas.openxmlformats.org/spreadsheetml/2006/main">
  <authors>
    <author>Rachel Dinsmore</author>
  </authors>
  <commentList>
    <comment ref="G64" authorId="0">
      <text>
        <r>
          <rPr>
            <sz val="9"/>
            <color indexed="81"/>
            <rFont val="Tahoma"/>
            <family val="2"/>
          </rPr>
          <t xml:space="preserve">Must be taken in last semester and </t>
        </r>
        <r>
          <rPr>
            <i/>
            <sz val="9"/>
            <color indexed="81"/>
            <rFont val="Tahoma"/>
            <family val="2"/>
          </rPr>
          <t>only after all other coursework has been completed</t>
        </r>
        <r>
          <rPr>
            <sz val="9"/>
            <color indexed="81"/>
            <rFont val="Tahoma"/>
            <family val="2"/>
          </rPr>
          <t>.</t>
        </r>
      </text>
    </comment>
    <comment ref="A79" authorId="0">
      <text>
        <r>
          <rPr>
            <sz val="9"/>
            <color indexed="81"/>
            <rFont val="Tahoma"/>
            <family val="2"/>
          </rPr>
          <t>ETSU students are required to demonstrate computer proficiency within the first 32 credit hours (i.e., the first year) at the university.
Students may either take CSCI 1100 or pass a proficiency exam. 
Please visit http://www.cs.etsu.edu/academics/uit for more information.</t>
        </r>
      </text>
    </comment>
  </commentList>
</comments>
</file>

<file path=xl/sharedStrings.xml><?xml version="1.0" encoding="utf-8"?>
<sst xmlns="http://schemas.openxmlformats.org/spreadsheetml/2006/main" count="468" uniqueCount="292">
  <si>
    <t>OR</t>
  </si>
  <si>
    <t>Grade</t>
  </si>
  <si>
    <t>INT</t>
  </si>
  <si>
    <t>Math: 2 Courses</t>
  </si>
  <si>
    <t>Biology Core: 4 Courses</t>
  </si>
  <si>
    <t>W</t>
  </si>
  <si>
    <t>T</t>
  </si>
  <si>
    <t>CORE REQUIREMENTS</t>
  </si>
  <si>
    <t>O</t>
  </si>
  <si>
    <t>Organismal Menu</t>
  </si>
  <si>
    <t>Population Menu</t>
  </si>
  <si>
    <t>W,O</t>
  </si>
  <si>
    <t>Biodiversity Menu</t>
  </si>
  <si>
    <t>East Tennessee State University - College of Arts and Sciences</t>
  </si>
  <si>
    <t>Molecular Menu</t>
  </si>
  <si>
    <t>Hrs</t>
  </si>
  <si>
    <t>Qual Pts</t>
  </si>
  <si>
    <t>Hrs Earned</t>
  </si>
  <si>
    <t>GPA Hrs</t>
  </si>
  <si>
    <t>Estimated major GPA</t>
  </si>
  <si>
    <t>GENERAL EDUCATION REQUIREMENTS</t>
  </si>
  <si>
    <t>ENGL 1010: Crit Reading / Expos Writing</t>
  </si>
  <si>
    <t>ENGL 1020: Crit Thinking / Argumentation</t>
  </si>
  <si>
    <t>SPCH 2320: Argumentation and Debate</t>
  </si>
  <si>
    <t>Literature Gen Ed (choose 1):</t>
  </si>
  <si>
    <t>ENGL     2030         Literary Heritage</t>
  </si>
  <si>
    <t>ENGL     2110         American Literature I</t>
  </si>
  <si>
    <t>ENGL     2120         American Literature II</t>
  </si>
  <si>
    <t>ENGL     2330         World Literature</t>
  </si>
  <si>
    <t>Fine Arts Gen Ed (choose 1):</t>
  </si>
  <si>
    <t>ARTH     2010         Art History Survey I</t>
  </si>
  <si>
    <t>ARTH     2020         Art History Survey II</t>
  </si>
  <si>
    <t>HUMT    2310         Arts and Ideas I</t>
  </si>
  <si>
    <t>HUMT    2320         Arts and Ideas II</t>
  </si>
  <si>
    <t>MUSC    1030         Introduction to Music</t>
  </si>
  <si>
    <t>MUSC    1035         History of Jazz</t>
  </si>
  <si>
    <t>DANC    3500         Dance as Human Experience</t>
  </si>
  <si>
    <t>THEA    1030         Introduction to Theatre</t>
  </si>
  <si>
    <t>Social Science Gen Ed (choose 1):</t>
  </si>
  <si>
    <t>ANTH 1240 Intro to Cultural Anthropology</t>
  </si>
  <si>
    <t>ECON 1050 Economics and Society</t>
  </si>
  <si>
    <t>ECON 2210 Principles of Economics</t>
  </si>
  <si>
    <t>GEOG 1012 Introduction to Cultural Geography</t>
  </si>
  <si>
    <t>HDAL 2310 Developmental Lifespan Psychology</t>
  </si>
  <si>
    <t>PSCI 1120 Introduction to American Government</t>
  </si>
  <si>
    <t>SOCI 1020 Introduction to Sociology</t>
  </si>
  <si>
    <t xml:space="preserve">PSYC 1310 Introduction to Psychology </t>
  </si>
  <si>
    <t>PHIL 2640: Science and the Modern World</t>
  </si>
  <si>
    <t>HIST 2010: US History I</t>
  </si>
  <si>
    <t>HIST 2020: US History II</t>
  </si>
  <si>
    <t>Communication, Literature, and Arts</t>
  </si>
  <si>
    <t>Humanities, Social Sciences, and History</t>
  </si>
  <si>
    <t>CHEM 1110/11: Gen Chem I Lec/Lab</t>
  </si>
  <si>
    <t xml:space="preserve">CHEM 1120/21: Gen Chem II Lec/Lab </t>
  </si>
  <si>
    <t xml:space="preserve">BIOL 1110/11: Biol I for Majors Lec/Lab </t>
  </si>
  <si>
    <t>BIOL 1120/21: Biol II for Majors Lec/Lab</t>
  </si>
  <si>
    <t xml:space="preserve">BIOL 1130/31: Biol III for Majors Lec/Lab </t>
  </si>
  <si>
    <t>BIOL 3100: Genetics Lecture</t>
  </si>
  <si>
    <t>BIOL 4995: Capstone Biology Review</t>
  </si>
  <si>
    <t xml:space="preserve">BIOL 3220: Comparative Anatomy </t>
  </si>
  <si>
    <t>BIOL 3230: Vertebrate Embryology</t>
  </si>
  <si>
    <t>BIOL 3260: Animal Physiology</t>
  </si>
  <si>
    <t>BIOL 3480: General Entomology</t>
  </si>
  <si>
    <t xml:space="preserve">BIOL 4267: Plant Development </t>
  </si>
  <si>
    <t xml:space="preserve">BIOL 4277: Neurobiology </t>
  </si>
  <si>
    <t xml:space="preserve">BIOL 4487: Paleobotany </t>
  </si>
  <si>
    <t>BIOL 4767: Plant Physiology</t>
  </si>
  <si>
    <t xml:space="preserve">BIOL 3410: Vertebrate Zoology </t>
  </si>
  <si>
    <t xml:space="preserve">BIOL 3450: Algae and Fungi </t>
  </si>
  <si>
    <t xml:space="preserve">BIOL 3460: Invertberate Zoology </t>
  </si>
  <si>
    <t xml:space="preserve">BIOL 4247: Appalachian Flora </t>
  </si>
  <si>
    <t xml:space="preserve">BIOL 4257: Appalachian Fauna </t>
  </si>
  <si>
    <t>BIOL 4337: Plant Systematics</t>
  </si>
  <si>
    <t>BIOL 4450: Bryophytes, Ferns, and Seeds</t>
  </si>
  <si>
    <t>BIOL 4487: Paleobotany</t>
  </si>
  <si>
    <t>BIOL 4857: Aquatic Biology</t>
  </si>
  <si>
    <t>HSCI 3320/21 General Microbiology Lec/Lab</t>
  </si>
  <si>
    <t>BIOL 3350: Ecology</t>
  </si>
  <si>
    <t>BIOL 3460: Invertebrate Zoology</t>
  </si>
  <si>
    <t xml:space="preserve">BIOL 4337: Plany Systematics </t>
  </si>
  <si>
    <t>BIOL 4867: Marine Biology</t>
  </si>
  <si>
    <t>ENGL     2210         British Literature I      (W)</t>
  </si>
  <si>
    <t>ENGL     2220         British Literature II      (W)</t>
  </si>
  <si>
    <t>ENGL     2430         European Literature      (W)</t>
  </si>
  <si>
    <t>HDAL 2340 Cultural Diversity      (W,O)</t>
  </si>
  <si>
    <t>PSCI 1110 Political Life     (W,O)</t>
  </si>
  <si>
    <t>SOCI 2020 Social Problems      (W)</t>
  </si>
  <si>
    <t>SRVL 1020 Introduction to Service Learning      (W,O)</t>
  </si>
  <si>
    <t>WMST 2010 Introduction to Women's Studies      (W)</t>
  </si>
  <si>
    <t>Estimated overall GPA</t>
  </si>
  <si>
    <t>General Education Options</t>
  </si>
  <si>
    <t>Int</t>
  </si>
  <si>
    <t>Sem</t>
  </si>
  <si>
    <t>BIOL 4887: Arachnology</t>
  </si>
  <si>
    <t>Estimated minor GPA</t>
  </si>
  <si>
    <t>PHYS 2011: General Physics I Lab</t>
  </si>
  <si>
    <t>PHYS 2010: General Physics I Non-Calc Lecture</t>
  </si>
  <si>
    <t>PHYS 2020: General Physics II Non-Calc Lecture</t>
  </si>
  <si>
    <t>PHYS 2021: General Physics II Lab</t>
  </si>
  <si>
    <t>MATH 1910: Calculus I</t>
  </si>
  <si>
    <t>MATH 1530: Probability and Statistics</t>
  </si>
  <si>
    <t>BIOL 3151: Cell Biology Lab</t>
  </si>
  <si>
    <t>BIOL 4167: Biochemistry of Metabolism Lecture</t>
  </si>
  <si>
    <t>BIOL 4147: Biochemistry of Macromolecules Lecture</t>
  </si>
  <si>
    <t>BIOL 4647: Molecular Biology Lecture</t>
  </si>
  <si>
    <t>BIOL 4747: Population Genetics Lecture</t>
  </si>
  <si>
    <t>Choose at least one lecture and one lab combination. Lecture and lab courses may be mixed (e.g. BIOL 3150 and BIOL 4157)</t>
  </si>
  <si>
    <r>
      <t>BIOL 4367: Modeling Biological Systems (</t>
    </r>
    <r>
      <rPr>
        <i/>
        <sz val="10"/>
        <color theme="1"/>
        <rFont val="Times New Roman"/>
        <family val="1"/>
      </rPr>
      <t>prereq BIOL 3350</t>
    </r>
    <r>
      <rPr>
        <sz val="10"/>
        <color theme="1"/>
        <rFont val="Times New Roman"/>
        <family val="1"/>
      </rPr>
      <t>)</t>
    </r>
  </si>
  <si>
    <t>HOURS EARNED</t>
  </si>
  <si>
    <t>in minor</t>
  </si>
  <si>
    <t>in gen ed core</t>
  </si>
  <si>
    <t>TOTAL HOURS</t>
  </si>
  <si>
    <t xml:space="preserve">BIOL 3240: Plant Anatomy </t>
  </si>
  <si>
    <t>F15</t>
  </si>
  <si>
    <t>S16</t>
  </si>
  <si>
    <t>F16</t>
  </si>
  <si>
    <t>S17</t>
  </si>
  <si>
    <t>Row Labels</t>
  </si>
  <si>
    <t>Grand Total</t>
  </si>
  <si>
    <t>Class</t>
  </si>
  <si>
    <t>P</t>
  </si>
  <si>
    <t>F14</t>
  </si>
  <si>
    <t>S15</t>
  </si>
  <si>
    <t>Su15</t>
  </si>
  <si>
    <t>Su16</t>
  </si>
  <si>
    <t>Term</t>
  </si>
  <si>
    <t>TermNum</t>
  </si>
  <si>
    <t>Su17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</si>
  <si>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</si>
  <si>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</si>
  <si>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</si>
  <si>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</si>
  <si>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</si>
  <si>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</si>
  <si>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</si>
  <si>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</si>
  <si>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</si>
  <si>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</si>
  <si>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</si>
  <si>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</si>
  <si>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</si>
  <si>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</si>
  <si>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</si>
  <si>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</si>
  <si>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</si>
  <si>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</si>
  <si>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</si>
  <si>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</si>
  <si>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Su18</t>
  </si>
  <si>
    <t>Su19</t>
  </si>
  <si>
    <t>Su20</t>
  </si>
  <si>
    <t>Su21</t>
  </si>
  <si>
    <t>Su22</t>
  </si>
  <si>
    <t>Su23</t>
  </si>
  <si>
    <t>Su24</t>
  </si>
  <si>
    <t>Su25</t>
  </si>
  <si>
    <t>Su26</t>
  </si>
  <si>
    <t>Su27</t>
  </si>
  <si>
    <t>BIOL 3220: Comparative Anatomy (F)</t>
  </si>
  <si>
    <t>BIOL 3230: Vertebrate Embryology (S)</t>
  </si>
  <si>
    <t>BIOL 3260: Animal Physiology (S)</t>
  </si>
  <si>
    <t>BIOL 3480: General Entomology (F)</t>
  </si>
  <si>
    <t>BIOL 4277: Neurobiology (F)</t>
  </si>
  <si>
    <t>BIOL 4357: Ethology (S)</t>
  </si>
  <si>
    <t>BIOL 4887: Arachnology (FO)</t>
  </si>
  <si>
    <t>BIOL 3410: Vertebrate Zoology (F)</t>
  </si>
  <si>
    <t>BIOL 3420: Plant Biology (F)</t>
  </si>
  <si>
    <t>BIOL 4857: Aquatic Biology (F)</t>
  </si>
  <si>
    <t>BIOL 4177: Biochemistry of Metabolism Lab (F)</t>
  </si>
  <si>
    <t>BIOL 4167: Biochemistry of Metabolism Lecture (F)</t>
  </si>
  <si>
    <t>BIOL 4647: Molecular Biology Lecture (F)</t>
  </si>
  <si>
    <t>BIOL 4597: Recombinant DNA Lecture (S)</t>
  </si>
  <si>
    <t>BIOL 3460: Invertebrate Zoology (S)</t>
  </si>
  <si>
    <t>BIOL 4147: Biochemistry of Macromolecules Lecture (S)</t>
  </si>
  <si>
    <t>BIOL 4157: Biochemistry of Macromolecules Lab (S)</t>
  </si>
  <si>
    <t>BIOL 3460: Invertberate Zoology (SO)</t>
  </si>
  <si>
    <t>BIOL 4247: Appalachian Flora (Su)</t>
  </si>
  <si>
    <t>BIOL 4257: Appalachian Fauna (Su)</t>
  </si>
  <si>
    <t>BIOL 4450: Bryophytes, Ferns, and Seeds (S)</t>
  </si>
  <si>
    <t>BIOL 4467: Ichthyology  (S)</t>
  </si>
  <si>
    <r>
      <t>BIOL 4477: Ornithology (</t>
    </r>
    <r>
      <rPr>
        <i/>
        <sz val="10"/>
        <color theme="1"/>
        <rFont val="Times New Roman"/>
        <family val="1"/>
      </rPr>
      <t>prereq BIOL 3410</t>
    </r>
    <r>
      <rPr>
        <sz val="10"/>
        <color theme="1"/>
        <rFont val="Times New Roman"/>
        <family val="1"/>
      </rPr>
      <t>) (S)</t>
    </r>
  </si>
  <si>
    <t>BIOL 3350: Ecology (F,S)</t>
  </si>
  <si>
    <t>BIOL 4360: Evolution (F,S)</t>
  </si>
  <si>
    <t>BIOL 4737: Conservation Biology (FE)</t>
  </si>
  <si>
    <t>BIOL 4747: Population Genetics (FO)</t>
  </si>
  <si>
    <t>BIOL 3150: Cell Biology Lecture (F,S)</t>
  </si>
  <si>
    <t>BIOL 3151: Cell Biology Lab (F,S)</t>
  </si>
  <si>
    <t>Sum of Hrs</t>
  </si>
  <si>
    <t>Credit by Examination</t>
  </si>
  <si>
    <t>Transfer credit</t>
  </si>
  <si>
    <t>Additional requirements and electives</t>
  </si>
  <si>
    <t>NOTES</t>
  </si>
  <si>
    <t>GRADUATION PLAN</t>
  </si>
  <si>
    <t>Click inside the blue area and then from the "Options" ribbon, click "Refresh"</t>
  </si>
  <si>
    <t>201580 = FALL 2015</t>
  </si>
  <si>
    <t>201610 = SPRING 2016</t>
  </si>
  <si>
    <t>201650 = SUMMER 2016</t>
  </si>
  <si>
    <t>201680 = FALL 2016</t>
  </si>
  <si>
    <t>201710 = SPRING 2017</t>
  </si>
  <si>
    <t>201750 = SUMMER 2017</t>
  </si>
  <si>
    <t>201780 = FALL 2017</t>
  </si>
  <si>
    <t>2018010 = SPRING 2018</t>
  </si>
  <si>
    <t>201850 = SUMMER 2018</t>
  </si>
  <si>
    <t>201880 = FALL 2018</t>
  </si>
  <si>
    <t>201910 = SPRING 2019</t>
  </si>
  <si>
    <t>201950 = SUMMER 2019</t>
  </si>
  <si>
    <t>201980 = FALL 2019</t>
  </si>
  <si>
    <t>202010 = SPRING 2020</t>
  </si>
  <si>
    <t>202050 = SUMMER 2020</t>
  </si>
  <si>
    <t>SEMESTER LEGEND</t>
  </si>
  <si>
    <t>Please note that this 4-year plan satisfies degree requirements for the standard track within the biology major, but may not satisfy all requirements for admission to a professional school, such as medical or pharmacy school. Please consult your pre-professional program guide and meet with your pre-health advisor to be sure that you are prepared for application to the professional school of your choice.</t>
  </si>
  <si>
    <t>ETSU students are also required to satisfy a computer proficiency requirement by either completing CSCI 1100: Using Information Technology or by passing a proficiency exam.</t>
  </si>
  <si>
    <t>BIOL 4267: Plant Development (W,O)</t>
  </si>
  <si>
    <t>BIOL 4357: Ethology (O)</t>
  </si>
  <si>
    <t>BIOL 4767: Plant Physiology (O)</t>
  </si>
  <si>
    <t>BIOL 3420: Plant Biology (W,O)</t>
  </si>
  <si>
    <t>BIOL 4360: Evolution (W)</t>
  </si>
  <si>
    <r>
      <t>BIOL 4367: Modeling Biological Systems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(T)</t>
    </r>
  </si>
  <si>
    <t>BIOL 4737: Conservation Biology (O)</t>
  </si>
  <si>
    <t>BIOL 4747: Population Genetics (T)</t>
  </si>
  <si>
    <t>BIOL 3150: Cell Biology Lecture (O)</t>
  </si>
  <si>
    <t>BIOL 4597: Recombinant DNA Lecture (T)</t>
  </si>
  <si>
    <t>BIOL 4747: Population Genetics Lecture (T)</t>
  </si>
  <si>
    <t>PHYS 2011: General Physics I Lab (W)</t>
  </si>
  <si>
    <t>PHYS 2021: General Physics II Lab (W)</t>
  </si>
  <si>
    <t>BIOL 1130/31: Biol III for Majors Lec/Lab (T)</t>
  </si>
  <si>
    <t>BIOL 4157: Biochemistry of Macromolecules Lab (W)</t>
  </si>
  <si>
    <t>BIOL 4177: Biochemistry of Metabolism Lab (W)</t>
  </si>
  <si>
    <t>BIOL 4337: Plant Systematics (FO)</t>
  </si>
  <si>
    <t>Department of Biological Sciences - Secondary Education Concentration Graduation Checklist</t>
  </si>
  <si>
    <t>Secondary Education Minor</t>
  </si>
  <si>
    <t>EDFN 2100: Orientation to the Profession of Education</t>
  </si>
  <si>
    <t>EDFN 2300: Foundations for Teaching</t>
  </si>
  <si>
    <t>EDFN 3301: Issues in Education</t>
  </si>
  <si>
    <t>EDFN 3310: Educational Psychology</t>
  </si>
  <si>
    <t>SPED 2300: Exceptional Learners in Schools and Communities</t>
  </si>
  <si>
    <t>MEDA 3570: Educational Technology</t>
  </si>
  <si>
    <t>READ 4437: Reading Instruction in Mid/Secondary Schools</t>
  </si>
  <si>
    <t>CUAI 4416: Residency I-Mid &amp; Sec Sch Curr, Inst, Assmt</t>
  </si>
  <si>
    <t>CUAI 4426: Residency I-Sec School Curr and Meth Field Exp</t>
  </si>
  <si>
    <t>CUAI 4580: Directed Student Teaching</t>
  </si>
  <si>
    <t>SCED 4417: Residency I-Teaching Science in Sec Schools</t>
  </si>
  <si>
    <t>CHOOSE 2 CLASSES FROM THE BIODIVERSITY MENU AND 1 CLASS FROM EACH REMAINING MENU</t>
  </si>
  <si>
    <t>Physics: 2 Courses</t>
  </si>
  <si>
    <t>Geography/Geology: 2 Courses</t>
  </si>
  <si>
    <r>
      <t xml:space="preserve">GEOL 1040: Exploring Geology </t>
    </r>
    <r>
      <rPr>
        <i/>
        <sz val="10"/>
        <color theme="1"/>
        <rFont val="Times New Roman"/>
        <family val="1"/>
      </rPr>
      <t>with</t>
    </r>
  </si>
  <si>
    <t>GEOL 1041: Exploring Geology Lab</t>
  </si>
  <si>
    <r>
      <t xml:space="preserve">GEOL 1050: Life Through Time </t>
    </r>
    <r>
      <rPr>
        <i/>
        <sz val="10"/>
        <color theme="1"/>
        <rFont val="Times New Roman"/>
        <family val="1"/>
      </rPr>
      <t>with</t>
    </r>
  </si>
  <si>
    <t>GEOL 1051: Life Through Time Lab</t>
  </si>
  <si>
    <t>GEOG 1110: Earth Science: Weather and Climate</t>
  </si>
  <si>
    <t>GEOG 1120: Earth Science: Landforms and Processes</t>
  </si>
  <si>
    <t>Chemistry: 2 Courses</t>
  </si>
  <si>
    <r>
      <t xml:space="preserve">PHYS 2010: General Physics I Non-Calc Lecture </t>
    </r>
    <r>
      <rPr>
        <i/>
        <sz val="10"/>
        <color theme="1"/>
        <rFont val="Times New Roman"/>
        <family val="1"/>
      </rPr>
      <t>with</t>
    </r>
  </si>
  <si>
    <r>
      <t xml:space="preserve">PHYS 2020: General Physics II Non-Calc Lecture </t>
    </r>
    <r>
      <rPr>
        <i/>
        <sz val="10"/>
        <color theme="1"/>
        <rFont val="Times New Roman"/>
        <family val="1"/>
      </rPr>
      <t>with</t>
    </r>
  </si>
  <si>
    <t>Students in the Secondary Education Track are also advised by the College of Education regarding requirements for the minor and for licensure. Students must visit Warf-Pickel Hall, Room 321, during their first semester in the program to begin advisement and preparation for boarding and teacher licensure.</t>
  </si>
  <si>
    <t>Please contact a College of Education Advisor at the beginning of your first term.</t>
  </si>
  <si>
    <t>GEOL 1040: Exploring Geology Lecture</t>
  </si>
  <si>
    <t>GEOL 1050: Life Through Time Lecture</t>
  </si>
  <si>
    <t>GEOG 1110: Earth Science: Wind and Climate</t>
  </si>
  <si>
    <t>EDFN 3301: Issues in Education (W)</t>
  </si>
  <si>
    <t>MEDA 3570: Educational Technology (T)</t>
  </si>
  <si>
    <t>in biology</t>
  </si>
  <si>
    <t>in other major core</t>
  </si>
  <si>
    <t>in electives</t>
  </si>
  <si>
    <t>READ 4437: Reading Instruction in Middle and Secondary Schools (W)</t>
  </si>
  <si>
    <t>CUAI 4416: Residency I-Middle &amp; Secondary School Curriculum, Instruction, and Assessment</t>
  </si>
  <si>
    <t>CUAI 4426: Residency I-Sec School Curriculum and Methodology Field Experience (O)</t>
  </si>
  <si>
    <t>SCED 4417: Residency I-Teaching Science in Secondary Schools</t>
  </si>
  <si>
    <t xml:space="preserve">BIOL 4995: Capstone Biology Review                                                                                                                                        </t>
  </si>
  <si>
    <t>CSCI 1100: Using Information Technology (click for info)</t>
  </si>
  <si>
    <t>BIOLOGY MAJOR secondary education track</t>
  </si>
  <si>
    <t>Additional requirements for the education minor</t>
  </si>
  <si>
    <t>Many requirements for licensure are time sensitive and may affect timing and sequencing of major and general education courses.</t>
  </si>
  <si>
    <t>Joel Tramel</t>
  </si>
  <si>
    <t>tramel@etsu.edu</t>
  </si>
  <si>
    <t>Mary Andrews</t>
  </si>
  <si>
    <t>andrewsm@etsu.edu</t>
  </si>
  <si>
    <t>PROFICIENCY INTENSIVE REQUIREMENTS</t>
  </si>
  <si>
    <r>
      <rPr>
        <b/>
        <sz val="10"/>
        <color theme="1"/>
        <rFont val="Times New Roman"/>
        <family val="1"/>
      </rPr>
      <t>Native Students: 4 classes</t>
    </r>
    <r>
      <rPr>
        <sz val="10"/>
        <color theme="1"/>
        <rFont val="Times New Roman"/>
        <family val="1"/>
      </rPr>
      <t xml:space="preserve">       2 in major/minor, 2 at 3000/4000 level</t>
    </r>
  </si>
  <si>
    <t>Writing Intensives (W)</t>
  </si>
  <si>
    <r>
      <rPr>
        <b/>
        <sz val="10"/>
        <color theme="1"/>
        <rFont val="Times New Roman"/>
        <family val="1"/>
      </rPr>
      <t>Transfer students</t>
    </r>
    <r>
      <rPr>
        <sz val="10"/>
        <color theme="1"/>
        <rFont val="Times New Roman"/>
        <family val="1"/>
      </rPr>
      <t xml:space="preserve"> (with at least 50 transfer hours): </t>
    </r>
    <r>
      <rPr>
        <b/>
        <sz val="10"/>
        <color theme="1"/>
        <rFont val="Times New Roman"/>
        <family val="1"/>
      </rPr>
      <t>2 classes</t>
    </r>
  </si>
  <si>
    <r>
      <rPr>
        <b/>
        <sz val="10"/>
        <color theme="1"/>
        <rFont val="Times New Roman"/>
        <family val="1"/>
      </rPr>
      <t xml:space="preserve">Native Students: 2 classes   </t>
    </r>
    <r>
      <rPr>
        <sz val="10"/>
        <color theme="1"/>
        <rFont val="Times New Roman"/>
        <family val="1"/>
      </rPr>
      <t xml:space="preserve">      1 in major/minor, 1 at 3000/4000 level</t>
    </r>
  </si>
  <si>
    <t>Oral Communication Intensives (O)</t>
  </si>
  <si>
    <t>Transfer students: 1 class</t>
  </si>
  <si>
    <t>Native Students: 1 class in major/minor</t>
  </si>
  <si>
    <t>Technology Intensives (T)</t>
  </si>
  <si>
    <t xml:space="preserve">BIOL 1110/11: Biol I for Majors Lec/Lab                                                                                          </t>
  </si>
  <si>
    <t>CUAI 4571: Pre-Residency: Classroom and Inst Mgmt</t>
  </si>
  <si>
    <t>CUAI 4580: Residency II: Clin Exper for Secondary / K-12</t>
  </si>
  <si>
    <t>BIOL 4477: Ornithology (W)</t>
  </si>
  <si>
    <t>BIOL 4467: Ichthyology (W)</t>
  </si>
  <si>
    <t>(Recommended) review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</si>
</sst>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20"/>
      <color theme="1"/>
      <name val="League Gothic"/>
      <family val="3"/>
    </font>
    <font>
      <sz val="15"/>
      <color theme="1"/>
      <name val="League Gothic"/>
      <family val="3"/>
    </font>
    <font>
      <sz val="13"/>
      <color theme="1"/>
      <name val="League Gothic"/>
      <family val="3"/>
    </font>
    <font>
      <sz val="25"/>
      <color theme="1"/>
      <name val="League Gothic"/>
      <family val="3"/>
    </font>
    <font>
      <sz val="11"/>
      <color theme="1"/>
      <name val="Calibri Light"/>
      <family val="2"/>
      <scheme val="major"/>
    </font>
    <font>
      <b/>
      <sz val="13"/>
      <color theme="1"/>
      <name val="Calibri"/>
      <family val="2"/>
      <scheme val="minor"/>
    </font>
    <font>
      <b/>
      <sz val="11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3"/>
      <name val="League Gothic"/>
      <family val="3"/>
    </font>
    <font>
      <sz val="15"/>
      <name val="League Gothic"/>
      <family val="3"/>
    </font>
    <font>
      <strike/>
      <sz val="10"/>
      <color theme="0"/>
      <name val="Times New Roman"/>
      <family val="1"/>
    </font>
    <font>
      <sz val="12"/>
      <color theme="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C9DC"/>
        <bgColor indexed="64"/>
      </patternFill>
    </fill>
    <fill>
      <patternFill patternType="solid">
        <fgColor rgb="FFD9818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EB4E6"/>
        <bgColor indexed="64"/>
      </patternFill>
    </fill>
    <fill>
      <patternFill patternType="solid">
        <fgColor rgb="FF816ED0"/>
        <bgColor indexed="64"/>
      </patternFill>
    </fill>
    <fill>
      <patternFill patternType="solid">
        <fgColor rgb="FFE6ACA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E5E5E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Border="1"/>
    <xf numFmtId="0" fontId="1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4" fillId="0" borderId="0" xfId="0" applyFont="1" applyBorder="1"/>
    <xf numFmtId="0" fontId="1" fillId="5" borderId="0" xfId="0" applyFont="1" applyFill="1" applyBorder="1"/>
    <xf numFmtId="0" fontId="14" fillId="5" borderId="0" xfId="0" applyFont="1" applyFill="1" applyBorder="1"/>
    <xf numFmtId="0" fontId="1" fillId="6" borderId="0" xfId="0" applyFont="1" applyFill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0" borderId="0" xfId="0" applyFill="1"/>
    <xf numFmtId="0" fontId="20" fillId="7" borderId="0" xfId="0" applyFont="1" applyFill="1"/>
    <xf numFmtId="0" fontId="20" fillId="14" borderId="0" xfId="0" applyFont="1" applyFill="1"/>
    <xf numFmtId="0" fontId="20" fillId="8" borderId="0" xfId="0" applyFont="1" applyFill="1"/>
    <xf numFmtId="0" fontId="20" fillId="2" borderId="0" xfId="0" applyFont="1" applyFill="1"/>
    <xf numFmtId="0" fontId="20" fillId="9" borderId="0" xfId="0" applyFont="1" applyFill="1"/>
    <xf numFmtId="0" fontId="20" fillId="13" borderId="0" xfId="0" applyFont="1" applyFill="1"/>
    <xf numFmtId="0" fontId="20" fillId="6" borderId="0" xfId="0" applyFont="1" applyFill="1"/>
    <xf numFmtId="0" fontId="20" fillId="12" borderId="0" xfId="0" applyFont="1" applyFill="1"/>
    <xf numFmtId="0" fontId="20" fillId="11" borderId="0" xfId="0" applyFont="1" applyFill="1"/>
    <xf numFmtId="0" fontId="20" fillId="10" borderId="0" xfId="0" applyFont="1" applyFill="1"/>
    <xf numFmtId="0" fontId="21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left" indent="1"/>
    </xf>
    <xf numFmtId="0" fontId="0" fillId="7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5" borderId="0" xfId="0" applyNumberFormat="1" applyFill="1"/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 applyAlignment="1">
      <alignment horizontal="left"/>
    </xf>
    <xf numFmtId="0" fontId="3" fillId="17" borderId="0" xfId="0" applyFont="1" applyFill="1" applyBorder="1"/>
    <xf numFmtId="0" fontId="3" fillId="17" borderId="0" xfId="0" applyFont="1" applyFill="1" applyBorder="1" applyAlignment="1" applyProtection="1">
      <alignment horizontal="left"/>
      <protection locked="0"/>
    </xf>
    <xf numFmtId="0" fontId="3" fillId="17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0" fontId="5" fillId="0" borderId="0" xfId="0" applyFont="1" applyAlignment="1" applyProtection="1"/>
    <xf numFmtId="0" fontId="8" fillId="0" borderId="0" xfId="0" applyFont="1" applyAlignment="1" applyProtection="1"/>
    <xf numFmtId="0" fontId="0" fillId="0" borderId="0" xfId="0" applyBorder="1" applyProtection="1"/>
    <xf numFmtId="0" fontId="6" fillId="18" borderId="14" xfId="0" applyFont="1" applyFill="1" applyBorder="1" applyProtection="1"/>
    <xf numFmtId="0" fontId="6" fillId="18" borderId="14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18" borderId="14" xfId="0" applyFont="1" applyFill="1" applyBorder="1" applyAlignment="1" applyProtection="1">
      <alignment horizontal="left"/>
    </xf>
    <xf numFmtId="0" fontId="2" fillId="0" borderId="0" xfId="0" applyFont="1" applyProtection="1"/>
    <xf numFmtId="0" fontId="3" fillId="0" borderId="14" xfId="0" applyFont="1" applyBorder="1" applyProtection="1"/>
    <xf numFmtId="0" fontId="3" fillId="0" borderId="1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3" fillId="0" borderId="1" xfId="0" applyFont="1" applyBorder="1" applyProtection="1"/>
    <xf numFmtId="0" fontId="0" fillId="0" borderId="0" xfId="0" applyFill="1" applyBorder="1" applyProtection="1"/>
    <xf numFmtId="0" fontId="11" fillId="0" borderId="0" xfId="0" applyFont="1" applyBorder="1" applyProtection="1"/>
    <xf numFmtId="0" fontId="6" fillId="18" borderId="1" xfId="0" applyFont="1" applyFill="1" applyBorder="1" applyAlignment="1" applyProtection="1">
      <alignment horizontal="left"/>
    </xf>
    <xf numFmtId="0" fontId="6" fillId="18" borderId="3" xfId="0" applyFont="1" applyFill="1" applyBorder="1" applyAlignment="1" applyProtection="1"/>
    <xf numFmtId="0" fontId="1" fillId="0" borderId="1" xfId="0" applyFont="1" applyBorder="1" applyAlignment="1" applyProtection="1">
      <alignment horizontal="center"/>
    </xf>
    <xf numFmtId="0" fontId="6" fillId="18" borderId="15" xfId="0" applyFont="1" applyFill="1" applyBorder="1" applyAlignment="1" applyProtection="1">
      <alignment horizontal="center"/>
    </xf>
    <xf numFmtId="0" fontId="6" fillId="18" borderId="4" xfId="0" applyFont="1" applyFill="1" applyBorder="1" applyAlignment="1" applyProtection="1">
      <alignment horizontal="center"/>
    </xf>
    <xf numFmtId="0" fontId="6" fillId="18" borderId="1" xfId="0" applyFont="1" applyFill="1" applyBorder="1" applyProtection="1"/>
    <xf numFmtId="0" fontId="6" fillId="18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>
      <alignment vertical="top" wrapText="1"/>
    </xf>
    <xf numFmtId="0" fontId="1" fillId="0" borderId="0" xfId="0" applyFont="1" applyBorder="1" applyProtection="1"/>
    <xf numFmtId="0" fontId="10" fillId="16" borderId="1" xfId="0" applyFont="1" applyFill="1" applyBorder="1" applyAlignment="1" applyProtection="1">
      <alignment vertical="top" wrapText="1"/>
    </xf>
    <xf numFmtId="0" fontId="6" fillId="16" borderId="1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6" fillId="0" borderId="0" xfId="0" applyFont="1" applyBorder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/>
    <xf numFmtId="0" fontId="24" fillId="0" borderId="0" xfId="0" applyFont="1" applyAlignment="1" applyProtection="1">
      <alignment horizontal="right"/>
    </xf>
    <xf numFmtId="0" fontId="4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/>
    <xf numFmtId="0" fontId="5" fillId="0" borderId="0" xfId="0" applyFont="1" applyProtection="1"/>
    <xf numFmtId="0" fontId="13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/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vertical="top" wrapText="1"/>
    </xf>
    <xf numFmtId="0" fontId="18" fillId="16" borderId="1" xfId="0" applyFont="1" applyFill="1" applyBorder="1" applyAlignment="1" applyProtection="1">
      <alignment vertical="top" wrapText="1"/>
    </xf>
    <xf numFmtId="0" fontId="29" fillId="0" borderId="0" xfId="0" applyFont="1" applyBorder="1" applyProtection="1"/>
    <xf numFmtId="0" fontId="30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0" fontId="27" fillId="16" borderId="6" xfId="0" applyFont="1" applyFill="1" applyBorder="1" applyAlignment="1">
      <alignment horizontal="left"/>
    </xf>
    <xf numFmtId="0" fontId="27" fillId="16" borderId="7" xfId="0" applyFont="1" applyFill="1" applyBorder="1" applyAlignment="1">
      <alignment horizontal="left"/>
    </xf>
    <xf numFmtId="0" fontId="27" fillId="16" borderId="8" xfId="0" applyFont="1" applyFill="1" applyBorder="1" applyAlignment="1">
      <alignment horizontal="left"/>
    </xf>
    <xf numFmtId="2" fontId="5" fillId="0" borderId="0" xfId="0" applyNumberFormat="1" applyFont="1" applyBorder="1" applyAlignment="1" applyProtection="1">
      <alignment horizontal="center" vertical="top" wrapText="1"/>
    </xf>
    <xf numFmtId="2" fontId="5" fillId="0" borderId="0" xfId="0" applyNumberFormat="1" applyFont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16" borderId="6" xfId="0" applyFont="1" applyFill="1" applyBorder="1" applyAlignment="1">
      <alignment horizontal="left" vertical="center" wrapText="1"/>
    </xf>
    <xf numFmtId="0" fontId="28" fillId="16" borderId="7" xfId="0" applyFont="1" applyFill="1" applyBorder="1" applyAlignment="1">
      <alignment horizontal="left" vertical="center" wrapText="1"/>
    </xf>
    <xf numFmtId="0" fontId="28" fillId="16" borderId="8" xfId="0" applyFont="1" applyFill="1" applyBorder="1" applyAlignment="1">
      <alignment horizontal="left" vertical="center" wrapText="1"/>
    </xf>
    <xf numFmtId="0" fontId="28" fillId="16" borderId="9" xfId="0" applyFont="1" applyFill="1" applyBorder="1" applyAlignment="1">
      <alignment horizontal="left" vertical="center" wrapText="1"/>
    </xf>
    <xf numFmtId="0" fontId="28" fillId="16" borderId="0" xfId="0" applyFont="1" applyFill="1" applyBorder="1" applyAlignment="1">
      <alignment horizontal="left" vertical="center" wrapText="1"/>
    </xf>
    <xf numFmtId="0" fontId="28" fillId="16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0" fillId="16" borderId="6" xfId="0" applyFont="1" applyFill="1" applyBorder="1" applyAlignment="1" applyProtection="1">
      <alignment horizontal="left" vertical="top" wrapText="1"/>
    </xf>
    <xf numFmtId="0" fontId="10" fillId="16" borderId="7" xfId="0" applyFont="1" applyFill="1" applyBorder="1" applyAlignment="1" applyProtection="1">
      <alignment horizontal="left" vertical="top" wrapText="1"/>
    </xf>
    <xf numFmtId="0" fontId="10" fillId="16" borderId="8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/>
    <xf numFmtId="0" fontId="8" fillId="0" borderId="0" xfId="0" applyFont="1" applyAlignment="1" applyProtection="1">
      <alignment horizontal="center"/>
    </xf>
    <xf numFmtId="0" fontId="17" fillId="16" borderId="3" xfId="0" applyFont="1" applyFill="1" applyBorder="1" applyAlignment="1" applyProtection="1">
      <alignment horizontal="center"/>
    </xf>
    <xf numFmtId="0" fontId="17" fillId="16" borderId="15" xfId="0" applyFont="1" applyFill="1" applyBorder="1" applyAlignment="1" applyProtection="1">
      <alignment horizontal="center"/>
    </xf>
    <xf numFmtId="0" fontId="17" fillId="16" borderId="4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vertical="top" wrapText="1"/>
    </xf>
    <xf numFmtId="0" fontId="6" fillId="18" borderId="3" xfId="0" applyFont="1" applyFill="1" applyBorder="1" applyAlignment="1" applyProtection="1">
      <alignment horizontal="left"/>
    </xf>
    <xf numFmtId="0" fontId="6" fillId="18" borderId="15" xfId="0" applyFont="1" applyFill="1" applyBorder="1" applyAlignment="1" applyProtection="1">
      <alignment horizontal="left"/>
    </xf>
    <xf numFmtId="0" fontId="6" fillId="18" borderId="4" xfId="0" applyFont="1" applyFill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31">
    <dxf>
      <font>
        <color theme="0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rgb="FFCE5E5E"/>
        </patternFill>
      </fill>
    </dxf>
    <dxf>
      <fill>
        <patternFill patternType="solid">
          <bgColor rgb="FFCE5E5E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CE5E5E"/>
        </patternFill>
      </fill>
    </dxf>
    <dxf>
      <fill>
        <patternFill patternType="solid">
          <bgColor rgb="FFCE5E5E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465926084170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16ED0"/>
      <color rgb="FFE6ACAC"/>
      <color rgb="FFBEB4E6"/>
      <color rgb="FFD98181"/>
      <color rgb="FFD16565"/>
      <color rgb="FFCE5E5E"/>
      <color rgb="FFDDC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chel Dinsmore" refreshedDate="42098.701722106482" createdVersion="4" refreshedVersion="4" minRefreshableVersion="3" recordCount="111">
  <cacheSource type="worksheet">
    <worksheetSource ref="A1:E112" sheet="DATA"/>
  </cacheSource>
  <cacheFields count="5">
    <cacheField name="Class" numFmtId="0">
      <sharedItems containsMixedTypes="1" containsNumber="1" containsInteger="1" minValue="0" maxValue="0" count="83">
        <s v="ENGL 1010: Crit Reading / Expos Writing"/>
        <s v="ENGL 1020: Crit Thinking / Argumentation"/>
        <s v="SPCH 2320: Argumentation and Debate"/>
        <s v="Literature Gen Ed (choose 1):"/>
        <s v="Fine Arts Gen Ed (choose 1):"/>
        <s v="PHIL 2640: Science and the Modern World"/>
        <s v="Social Science Gen Ed (choose 1):"/>
        <s v="HIST 2010: US History I"/>
        <s v="HIST 2020: US History II"/>
        <s v="CHEM 1110/11: Gen Chem I Lec/Lab"/>
        <s v="CHEM 1120/21: Gen Chem II Lec/Lab "/>
        <s v="GEOL 1040: Exploring Geology Lecture"/>
        <s v="GEOL 1041: Exploring Geology Lab"/>
        <s v="GEOL 1050: Life Through Time Lecture"/>
        <s v="GEOL 1051: Life Through Time Lab"/>
        <s v="GEOG 1110: Earth Science: Wind and Climate"/>
        <s v="GEOG 1120: Earth Science: Landforms and Processes"/>
        <s v="PHYS 2010: General Physics I Non-Calc Lecture"/>
        <s v="PHYS 2011: General Physics I Lab (W)"/>
        <s v="PHYS 2020: General Physics II Non-Calc Lecture"/>
        <s v="PHYS 2021: General Physics II Lab (W)"/>
        <s v="BIOL 4995: Capstone Biology Review                                                                                                                                        "/>
        <s v="MATH 1910: Calculus I"/>
        <s v="MATH 1530: Probability and Statistics"/>
        <s v="BIOL 1110/11: Biol I for Majors Lec/Lab                                                                                          "/>
        <s v="BIOL 1120/21: Biol II for Majors Lec/Lab"/>
        <s v="BIOL 1130/31: Biol III for Majors Lec/Lab (T)"/>
        <s v="BIOL 3100: Genetics Lecture"/>
        <s v="BIOL 3220: Comparative Anatomy "/>
        <s v="BIOL 3230: Vertebrate Embryology"/>
        <s v="BIOL 3240: Plant Anatomy "/>
        <s v="BIOL 3260: Animal Physiology"/>
        <s v="BIOL 3480: General Entomology"/>
        <s v="BIOL 4267: Plant Development (W,O)"/>
        <s v="BIOL 4277: Neurobiology "/>
        <s v="BIOL 4357: Ethology (O)"/>
        <s v="BIOL 4487: Paleobotany "/>
        <s v="BIOL 4767: Plant Physiology (O)"/>
        <s v="BIOL 4887: Arachnology"/>
        <s v="BIOL 3410: Vertebrate Zoology "/>
        <s v="BIOL 3420: Plant Biology (W,O)"/>
        <s v="BIOL 3450: Algae and Fungi "/>
        <s v="BIOL 3460: Invertberate Zoology "/>
        <s v="BIOL 4247: Appalachian Flora "/>
        <s v="BIOL 4257: Appalachian Fauna "/>
        <s v="BIOL 4337: Plant Systematics"/>
        <s v="BIOL 4450: Bryophytes, Ferns, and Seeds"/>
        <s v="BIOL 4467: Ichthyology (W)"/>
        <s v="BIOL 4477: Ornithology (W)"/>
        <s v="BIOL 4487: Paleobotany"/>
        <s v="BIOL 4857: Aquatic Biology"/>
        <s v="HSCI 3320/21 General Microbiology Lec/Lab"/>
        <s v="BIOL 3350: Ecology"/>
        <s v="BIOL 3460: Invertebrate Zoology"/>
        <s v="BIOL 4337: Plany Systematics "/>
        <s v="BIOL 4360: Evolution (W)"/>
        <s v="BIOL 4367: Modeling Biological Systems (T)"/>
        <s v="BIOL 4737: Conservation Biology (O)"/>
        <s v="BIOL 4747: Population Genetics (T)"/>
        <s v="BIOL 4867: Marine Biology"/>
        <s v="BIOL 3150: Cell Biology Lecture (O)"/>
        <s v="BIOL 3151: Cell Biology Lab"/>
        <s v="BIOL 4147: Biochemistry of Macromolecules Lecture"/>
        <s v="BIOL 4157: Biochemistry of Macromolecules Lab (W)"/>
        <s v="BIOL 4167: Biochemistry of Metabolism Lecture"/>
        <s v="BIOL 4177: Biochemistry of Metabolism Lab (W)"/>
        <s v="BIOL 4597: Recombinant DNA Lecture (T)"/>
        <s v="BIOL 4647: Molecular Biology Lecture"/>
        <s v="BIOL 4747: Population Genetics Lecture (T)"/>
        <s v="EDFN 2100: Orientation to the Profession of Education"/>
        <s v="EDFN 2300: Foundations for Teaching"/>
        <s v="EDFN 3301: Issues in Education (W)"/>
        <s v="EDFN 3310: Educational Psychology"/>
        <s v="SPED 2300: Exceptional Learners in Schools and Communities"/>
        <s v="MEDA 3570: Educational Technology (T)"/>
        <s v="READ 4437: Reading Instruction in Middle and Secondary Schools (W)"/>
        <s v="CUAI 4416: Residency I-Middle &amp; Secondary School Curriculum, Instruction, and Assessment"/>
        <s v="CUAI 4426: Residency I-Sec School Curriculum and Methodology Field Experience (O)"/>
        <s v="CUAI 4571: Pre-Residency: Classroom and Inst Mgmt"/>
        <s v="SCED 4417: Residency I-Teaching Science in Secondary Schools"/>
        <s v="CUAI 4580: Directed Student Teaching"/>
        <s v="CSCI 1100: Using Information Technology (click for info)"/>
        <n v="0"/>
      </sharedItems>
    </cacheField>
    <cacheField name="Term" numFmtId="0">
      <sharedItems containsMixedTypes="1" containsNumber="1" containsInteger="1" minValue="0" maxValue="0"/>
    </cacheField>
    <cacheField name="Hrs" numFmtId="0">
      <sharedItems containsSemiMixedTypes="0" containsString="0" containsNumber="1" containsInteger="1" minValue="0" maxValue="12"/>
    </cacheField>
    <cacheField name="Int" numFmtId="0">
      <sharedItems containsBlank="1" containsMixedTypes="1" containsNumber="1" containsInteger="1" minValue="0" maxValue="0"/>
    </cacheField>
    <cacheField name="TermNum" numFmtId="0">
      <sharedItems containsMixedTypes="1" containsNumber="1" containsInteger="1" minValue="201580" maxValue="201910" count="10">
        <n v="201580"/>
        <n v="201610"/>
        <n v="201780"/>
        <n v="201880"/>
        <n v="201680"/>
        <n v="201710"/>
        <n v="201810"/>
        <e v="#N/A"/>
        <n v="201750"/>
        <n v="2019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s v="F15"/>
    <n v="3"/>
    <m/>
    <x v="0"/>
  </r>
  <r>
    <x v="1"/>
    <s v="S16"/>
    <n v="3"/>
    <m/>
    <x v="1"/>
  </r>
  <r>
    <x v="2"/>
    <s v="F15"/>
    <n v="3"/>
    <m/>
    <x v="0"/>
  </r>
  <r>
    <x v="3"/>
    <s v="F17"/>
    <n v="3"/>
    <n v="0"/>
    <x v="2"/>
  </r>
  <r>
    <x v="4"/>
    <s v="S16"/>
    <n v="3"/>
    <m/>
    <x v="1"/>
  </r>
  <r>
    <x v="5"/>
    <s v="F18"/>
    <n v="3"/>
    <m/>
    <x v="3"/>
  </r>
  <r>
    <x v="6"/>
    <s v="F17"/>
    <n v="3"/>
    <n v="0"/>
    <x v="2"/>
  </r>
  <r>
    <x v="6"/>
    <s v="F18"/>
    <n v="3"/>
    <n v="0"/>
    <x v="3"/>
  </r>
  <r>
    <x v="7"/>
    <s v="F16"/>
    <n v="3"/>
    <m/>
    <x v="4"/>
  </r>
  <r>
    <x v="8"/>
    <s v="S17"/>
    <n v="3"/>
    <m/>
    <x v="5"/>
  </r>
  <r>
    <x v="9"/>
    <s v="F15"/>
    <n v="4"/>
    <m/>
    <x v="0"/>
  </r>
  <r>
    <x v="10"/>
    <s v="S16"/>
    <n v="4"/>
    <m/>
    <x v="1"/>
  </r>
  <r>
    <x v="11"/>
    <s v="F17"/>
    <n v="3"/>
    <m/>
    <x v="2"/>
  </r>
  <r>
    <x v="12"/>
    <s v="F17"/>
    <n v="1"/>
    <m/>
    <x v="2"/>
  </r>
  <r>
    <x v="13"/>
    <s v="S18"/>
    <n v="3"/>
    <m/>
    <x v="6"/>
  </r>
  <r>
    <x v="14"/>
    <s v="S18"/>
    <n v="1"/>
    <m/>
    <x v="6"/>
  </r>
  <r>
    <x v="15"/>
    <n v="0"/>
    <n v="4"/>
    <m/>
    <x v="7"/>
  </r>
  <r>
    <x v="16"/>
    <n v="0"/>
    <n v="3"/>
    <m/>
    <x v="7"/>
  </r>
  <r>
    <x v="17"/>
    <s v="F16"/>
    <n v="3"/>
    <m/>
    <x v="4"/>
  </r>
  <r>
    <x v="18"/>
    <s v="F16"/>
    <n v="1"/>
    <m/>
    <x v="4"/>
  </r>
  <r>
    <x v="19"/>
    <s v="S17"/>
    <n v="3"/>
    <m/>
    <x v="5"/>
  </r>
  <r>
    <x v="20"/>
    <s v="S17"/>
    <n v="1"/>
    <m/>
    <x v="5"/>
  </r>
  <r>
    <x v="21"/>
    <s v="F18"/>
    <n v="1"/>
    <m/>
    <x v="3"/>
  </r>
  <r>
    <x v="22"/>
    <s v="S17"/>
    <n v="4"/>
    <m/>
    <x v="5"/>
  </r>
  <r>
    <x v="23"/>
    <s v="F16"/>
    <n v="3"/>
    <m/>
    <x v="4"/>
  </r>
  <r>
    <x v="24"/>
    <s v="F15"/>
    <n v="4"/>
    <m/>
    <x v="0"/>
  </r>
  <r>
    <x v="25"/>
    <s v="S16"/>
    <n v="4"/>
    <m/>
    <x v="1"/>
  </r>
  <r>
    <x v="26"/>
    <s v="F16"/>
    <n v="4"/>
    <m/>
    <x v="4"/>
  </r>
  <r>
    <x v="27"/>
    <s v="S17"/>
    <n v="3"/>
    <m/>
    <x v="5"/>
  </r>
  <r>
    <x v="28"/>
    <n v="0"/>
    <n v="4"/>
    <m/>
    <x v="7"/>
  </r>
  <r>
    <x v="29"/>
    <n v="0"/>
    <n v="4"/>
    <m/>
    <x v="7"/>
  </r>
  <r>
    <x v="30"/>
    <n v="0"/>
    <n v="4"/>
    <m/>
    <x v="7"/>
  </r>
  <r>
    <x v="31"/>
    <s v="S18"/>
    <n v="4"/>
    <m/>
    <x v="6"/>
  </r>
  <r>
    <x v="32"/>
    <n v="0"/>
    <n v="4"/>
    <m/>
    <x v="7"/>
  </r>
  <r>
    <x v="33"/>
    <n v="0"/>
    <n v="4"/>
    <s v="W,O"/>
    <x v="7"/>
  </r>
  <r>
    <x v="34"/>
    <n v="0"/>
    <n v="4"/>
    <m/>
    <x v="7"/>
  </r>
  <r>
    <x v="35"/>
    <n v="0"/>
    <n v="3"/>
    <s v="O"/>
    <x v="7"/>
  </r>
  <r>
    <x v="36"/>
    <n v="0"/>
    <n v="4"/>
    <m/>
    <x v="7"/>
  </r>
  <r>
    <x v="37"/>
    <n v="0"/>
    <n v="4"/>
    <s v="O"/>
    <x v="7"/>
  </r>
  <r>
    <x v="38"/>
    <n v="0"/>
    <n v="4"/>
    <m/>
    <x v="7"/>
  </r>
  <r>
    <x v="39"/>
    <n v="0"/>
    <n v="4"/>
    <m/>
    <x v="7"/>
  </r>
  <r>
    <x v="40"/>
    <n v="0"/>
    <n v="4"/>
    <s v="W,O"/>
    <x v="7"/>
  </r>
  <r>
    <x v="41"/>
    <n v="0"/>
    <n v="4"/>
    <m/>
    <x v="7"/>
  </r>
  <r>
    <x v="42"/>
    <n v="0"/>
    <n v="4"/>
    <m/>
    <x v="7"/>
  </r>
  <r>
    <x v="32"/>
    <s v="F18"/>
    <n v="4"/>
    <m/>
    <x v="3"/>
  </r>
  <r>
    <x v="43"/>
    <s v="SU17"/>
    <n v="3"/>
    <m/>
    <x v="8"/>
  </r>
  <r>
    <x v="44"/>
    <n v="0"/>
    <n v="3"/>
    <m/>
    <x v="7"/>
  </r>
  <r>
    <x v="45"/>
    <n v="0"/>
    <n v="4"/>
    <m/>
    <x v="7"/>
  </r>
  <r>
    <x v="46"/>
    <n v="0"/>
    <n v="4"/>
    <m/>
    <x v="7"/>
  </r>
  <r>
    <x v="47"/>
    <n v="0"/>
    <n v="4"/>
    <s v="W"/>
    <x v="7"/>
  </r>
  <r>
    <x v="48"/>
    <n v="0"/>
    <n v="4"/>
    <s v="W"/>
    <x v="7"/>
  </r>
  <r>
    <x v="49"/>
    <n v="0"/>
    <n v="4"/>
    <m/>
    <x v="7"/>
  </r>
  <r>
    <x v="50"/>
    <n v="0"/>
    <n v="3"/>
    <m/>
    <x v="7"/>
  </r>
  <r>
    <x v="51"/>
    <n v="0"/>
    <n v="4"/>
    <m/>
    <x v="7"/>
  </r>
  <r>
    <x v="52"/>
    <s v="F17"/>
    <n v="4"/>
    <m/>
    <x v="2"/>
  </r>
  <r>
    <x v="53"/>
    <n v="0"/>
    <n v="4"/>
    <m/>
    <x v="7"/>
  </r>
  <r>
    <x v="54"/>
    <n v="0"/>
    <n v="4"/>
    <m/>
    <x v="7"/>
  </r>
  <r>
    <x v="35"/>
    <n v="0"/>
    <n v="3"/>
    <s v="O"/>
    <x v="7"/>
  </r>
  <r>
    <x v="55"/>
    <n v="0"/>
    <n v="3"/>
    <s v="W"/>
    <x v="7"/>
  </r>
  <r>
    <x v="56"/>
    <n v="0"/>
    <n v="3"/>
    <s v="T"/>
    <x v="7"/>
  </r>
  <r>
    <x v="57"/>
    <n v="0"/>
    <n v="4"/>
    <s v="O"/>
    <x v="7"/>
  </r>
  <r>
    <x v="58"/>
    <n v="0"/>
    <n v="4"/>
    <s v="T"/>
    <x v="7"/>
  </r>
  <r>
    <x v="59"/>
    <n v="0"/>
    <n v="4"/>
    <m/>
    <x v="7"/>
  </r>
  <r>
    <x v="60"/>
    <s v="S18"/>
    <n v="3"/>
    <s v="O"/>
    <x v="6"/>
  </r>
  <r>
    <x v="61"/>
    <s v="S18"/>
    <n v="2"/>
    <m/>
    <x v="6"/>
  </r>
  <r>
    <x v="62"/>
    <n v="0"/>
    <n v="3"/>
    <m/>
    <x v="7"/>
  </r>
  <r>
    <x v="63"/>
    <n v="0"/>
    <n v="2"/>
    <m/>
    <x v="7"/>
  </r>
  <r>
    <x v="64"/>
    <n v="0"/>
    <n v="3"/>
    <m/>
    <x v="7"/>
  </r>
  <r>
    <x v="65"/>
    <n v="0"/>
    <n v="2"/>
    <m/>
    <x v="7"/>
  </r>
  <r>
    <x v="66"/>
    <n v="0"/>
    <n v="3"/>
    <s v="T"/>
    <x v="7"/>
  </r>
  <r>
    <x v="67"/>
    <n v="0"/>
    <n v="3"/>
    <m/>
    <x v="7"/>
  </r>
  <r>
    <x v="68"/>
    <n v="0"/>
    <n v="4"/>
    <s v="T"/>
    <x v="7"/>
  </r>
  <r>
    <x v="69"/>
    <s v="F15"/>
    <n v="1"/>
    <n v="0"/>
    <x v="0"/>
  </r>
  <r>
    <x v="70"/>
    <s v="F15"/>
    <n v="2"/>
    <n v="0"/>
    <x v="0"/>
  </r>
  <r>
    <x v="71"/>
    <s v="S16"/>
    <n v="3"/>
    <s v="W"/>
    <x v="1"/>
  </r>
  <r>
    <x v="72"/>
    <s v="F16"/>
    <n v="3"/>
    <n v="0"/>
    <x v="4"/>
  </r>
  <r>
    <x v="73"/>
    <s v="S17"/>
    <n v="3"/>
    <n v="0"/>
    <x v="5"/>
  </r>
  <r>
    <x v="74"/>
    <s v="F17"/>
    <n v="2"/>
    <s v="T"/>
    <x v="2"/>
  </r>
  <r>
    <x v="75"/>
    <s v="S18"/>
    <n v="3"/>
    <s v="W"/>
    <x v="6"/>
  </r>
  <r>
    <x v="76"/>
    <s v="F18"/>
    <n v="2"/>
    <n v="0"/>
    <x v="3"/>
  </r>
  <r>
    <x v="77"/>
    <s v="F18"/>
    <n v="1"/>
    <s v="O"/>
    <x v="3"/>
  </r>
  <r>
    <x v="78"/>
    <s v="S18"/>
    <n v="1"/>
    <n v="0"/>
    <x v="6"/>
  </r>
  <r>
    <x v="79"/>
    <s v="F18"/>
    <n v="3"/>
    <n v="0"/>
    <x v="3"/>
  </r>
  <r>
    <x v="80"/>
    <s v="S19"/>
    <n v="12"/>
    <s v="O"/>
    <x v="9"/>
  </r>
  <r>
    <x v="81"/>
    <n v="0"/>
    <n v="3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82"/>
    <n v="0"/>
    <n v="0"/>
    <n v="0"/>
    <x v="7"/>
  </r>
  <r>
    <x v="38"/>
    <n v="0"/>
    <n v="4"/>
    <n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59" firstHeaderRow="1" firstDataRow="1" firstDataCol="1"/>
  <pivotFields count="5">
    <pivotField axis="axisRow" showAll="0" sortType="ascending">
      <items count="84">
        <item x="82"/>
        <item x="24"/>
        <item x="25"/>
        <item x="26"/>
        <item x="27"/>
        <item x="60"/>
        <item x="61"/>
        <item x="28"/>
        <item x="29"/>
        <item x="30"/>
        <item x="31"/>
        <item x="52"/>
        <item x="39"/>
        <item x="40"/>
        <item x="41"/>
        <item x="42"/>
        <item x="53"/>
        <item x="32"/>
        <item x="62"/>
        <item x="63"/>
        <item x="64"/>
        <item x="65"/>
        <item x="43"/>
        <item x="44"/>
        <item x="33"/>
        <item x="34"/>
        <item x="45"/>
        <item x="54"/>
        <item x="35"/>
        <item x="55"/>
        <item x="56"/>
        <item x="46"/>
        <item x="47"/>
        <item x="48"/>
        <item x="49"/>
        <item x="36"/>
        <item x="66"/>
        <item x="67"/>
        <item x="57"/>
        <item x="58"/>
        <item x="68"/>
        <item x="37"/>
        <item x="50"/>
        <item x="59"/>
        <item x="38"/>
        <item x="21"/>
        <item x="9"/>
        <item x="10"/>
        <item x="81"/>
        <item x="76"/>
        <item x="77"/>
        <item x="78"/>
        <item x="80"/>
        <item x="69"/>
        <item x="70"/>
        <item x="71"/>
        <item x="72"/>
        <item x="0"/>
        <item x="1"/>
        <item x="4"/>
        <item x="15"/>
        <item x="16"/>
        <item x="11"/>
        <item x="12"/>
        <item x="13"/>
        <item x="14"/>
        <item x="7"/>
        <item x="8"/>
        <item x="51"/>
        <item x="3"/>
        <item x="23"/>
        <item x="22"/>
        <item x="74"/>
        <item x="5"/>
        <item x="17"/>
        <item x="18"/>
        <item x="19"/>
        <item x="20"/>
        <item x="75"/>
        <item x="79"/>
        <item x="6"/>
        <item x="2"/>
        <item x="73"/>
        <item t="default"/>
      </items>
    </pivotField>
    <pivotField showAll="0"/>
    <pivotField dataField="1" showAll="0"/>
    <pivotField showAll="0"/>
    <pivotField axis="axisRow" showAll="0" includeNewItemsInFilter="1" sortType="ascending">
      <items count="11">
        <item x="0"/>
        <item x="1"/>
        <item x="4"/>
        <item x="5"/>
        <item x="8"/>
        <item x="2"/>
        <item x="6"/>
        <item x="3"/>
        <item x="9"/>
        <item h="1" x="7"/>
        <item t="default"/>
      </items>
    </pivotField>
  </pivotFields>
  <rowFields count="2">
    <field x="4"/>
    <field x="0"/>
  </rowFields>
  <rowItems count="55">
    <i>
      <x/>
    </i>
    <i r="1">
      <x v="1"/>
    </i>
    <i r="1">
      <x v="46"/>
    </i>
    <i r="1">
      <x v="53"/>
    </i>
    <i r="1">
      <x v="54"/>
    </i>
    <i r="1">
      <x v="57"/>
    </i>
    <i r="1">
      <x v="81"/>
    </i>
    <i>
      <x v="1"/>
    </i>
    <i r="1">
      <x v="2"/>
    </i>
    <i r="1">
      <x v="47"/>
    </i>
    <i r="1">
      <x v="55"/>
    </i>
    <i r="1">
      <x v="58"/>
    </i>
    <i r="1">
      <x v="59"/>
    </i>
    <i>
      <x v="2"/>
    </i>
    <i r="1">
      <x v="3"/>
    </i>
    <i r="1">
      <x v="56"/>
    </i>
    <i r="1">
      <x v="66"/>
    </i>
    <i r="1">
      <x v="70"/>
    </i>
    <i r="1">
      <x v="74"/>
    </i>
    <i r="1">
      <x v="75"/>
    </i>
    <i>
      <x v="3"/>
    </i>
    <i r="1">
      <x v="4"/>
    </i>
    <i r="1">
      <x v="67"/>
    </i>
    <i r="1">
      <x v="71"/>
    </i>
    <i r="1">
      <x v="76"/>
    </i>
    <i r="1">
      <x v="77"/>
    </i>
    <i r="1">
      <x v="82"/>
    </i>
    <i>
      <x v="4"/>
    </i>
    <i r="1">
      <x v="22"/>
    </i>
    <i>
      <x v="5"/>
    </i>
    <i r="1">
      <x v="11"/>
    </i>
    <i r="1">
      <x v="62"/>
    </i>
    <i r="1">
      <x v="63"/>
    </i>
    <i r="1">
      <x v="69"/>
    </i>
    <i r="1">
      <x v="72"/>
    </i>
    <i r="1">
      <x v="80"/>
    </i>
    <i>
      <x v="6"/>
    </i>
    <i r="1">
      <x v="5"/>
    </i>
    <i r="1">
      <x v="6"/>
    </i>
    <i r="1">
      <x v="10"/>
    </i>
    <i r="1">
      <x v="51"/>
    </i>
    <i r="1">
      <x v="64"/>
    </i>
    <i r="1">
      <x v="65"/>
    </i>
    <i r="1">
      <x v="78"/>
    </i>
    <i>
      <x v="7"/>
    </i>
    <i r="1">
      <x v="17"/>
    </i>
    <i r="1">
      <x v="45"/>
    </i>
    <i r="1">
      <x v="49"/>
    </i>
    <i r="1">
      <x v="50"/>
    </i>
    <i r="1">
      <x v="73"/>
    </i>
    <i r="1">
      <x v="79"/>
    </i>
    <i r="1">
      <x v="80"/>
    </i>
    <i>
      <x v="8"/>
    </i>
    <i r="1">
      <x v="52"/>
    </i>
    <i t="grand">
      <x/>
    </i>
  </rowItems>
  <colItems count="1">
    <i/>
  </colItems>
  <dataFields count="1">
    <dataField name="Sum of Hrs" fld="2" baseField="0" baseItem="0"/>
  </dataFields>
  <formats count="20">
    <format dxfId="20">
      <pivotArea collapsedLevelsAreSubtotals="1" fieldPosition="0">
        <references count="1">
          <reference field="4" count="1">
            <x v="0"/>
          </reference>
        </references>
      </pivotArea>
    </format>
    <format dxfId="19">
      <pivotArea collapsedLevelsAreSubtotals="1" fieldPosition="0">
        <references count="1">
          <reference field="4" count="1">
            <x v="1"/>
          </reference>
        </references>
      </pivotArea>
    </format>
    <format dxfId="18">
      <pivotArea collapsedLevelsAreSubtotals="1" fieldPosition="0">
        <references count="1">
          <reference field="4" count="1">
            <x v="2"/>
          </reference>
        </references>
      </pivotArea>
    </format>
    <format dxfId="17">
      <pivotArea collapsedLevelsAreSubtotals="1" fieldPosition="0">
        <references count="1">
          <reference field="4" count="1">
            <x v="3"/>
          </reference>
        </references>
      </pivotArea>
    </format>
    <format dxfId="16">
      <pivotArea collapsedLevelsAreSubtotals="1" fieldPosition="0">
        <references count="1">
          <reference field="4" count="1">
            <x v="4"/>
          </reference>
        </references>
      </pivotArea>
    </format>
    <format dxfId="15">
      <pivotArea collapsedLevelsAreSubtotals="1" fieldPosition="0">
        <references count="1">
          <reference field="4" count="1">
            <x v="5"/>
          </reference>
        </references>
      </pivotArea>
    </format>
    <format dxfId="14">
      <pivotArea collapsedLevelsAreSubtotals="1" fieldPosition="0">
        <references count="1">
          <reference field="4" count="1">
            <x v="6"/>
          </reference>
        </references>
      </pivotArea>
    </format>
    <format dxfId="13">
      <pivotArea collapsedLevelsAreSubtotals="1" fieldPosition="0">
        <references count="1">
          <reference field="4" count="1">
            <x v="7"/>
          </reference>
        </references>
      </pivotArea>
    </format>
    <format dxfId="12">
      <pivotArea collapsedLevelsAreSubtotals="1" fieldPosition="0">
        <references count="1">
          <reference field="4" count="1">
            <x v="8"/>
          </reference>
        </references>
      </pivotArea>
    </format>
    <format dxfId="11">
      <pivotArea dataOnly="0" labelOnly="1" fieldPosition="0">
        <references count="1">
          <reference field="4" count="1">
            <x v="0"/>
          </reference>
        </references>
      </pivotArea>
    </format>
    <format dxfId="10">
      <pivotArea dataOnly="0" labelOnly="1" fieldPosition="0">
        <references count="1">
          <reference field="4" count="1">
            <x v="1"/>
          </reference>
        </references>
      </pivotArea>
    </format>
    <format dxfId="9">
      <pivotArea dataOnly="0" labelOnly="1" fieldPosition="0">
        <references count="1">
          <reference field="4" count="1">
            <x v="2"/>
          </reference>
        </references>
      </pivotArea>
    </format>
    <format dxfId="8">
      <pivotArea dataOnly="0" labelOnly="1" fieldPosition="0">
        <references count="1">
          <reference field="4" count="1">
            <x v="3"/>
          </reference>
        </references>
      </pivotArea>
    </format>
    <format dxfId="7">
      <pivotArea dataOnly="0" labelOnly="1" fieldPosition="0">
        <references count="1">
          <reference field="4" count="1">
            <x v="4"/>
          </reference>
        </references>
      </pivotArea>
    </format>
    <format dxfId="6">
      <pivotArea dataOnly="0" labelOnly="1" fieldPosition="0">
        <references count="1">
          <reference field="4" count="1">
            <x v="5"/>
          </reference>
        </references>
      </pivotArea>
    </format>
    <format dxfId="5">
      <pivotArea dataOnly="0" labelOnly="1" fieldPosition="0">
        <references count="1">
          <reference field="4" count="1">
            <x v="6"/>
          </reference>
        </references>
      </pivotArea>
    </format>
    <format dxfId="4">
      <pivotArea dataOnly="0" labelOnly="1" fieldPosition="0">
        <references count="1">
          <reference field="4" count="1">
            <x v="7"/>
          </reference>
        </references>
      </pivotArea>
    </format>
    <format dxfId="3">
      <pivotArea dataOnly="0" labelOnly="1" fieldPosition="0">
        <references count="1">
          <reference field="4" count="1">
            <x v="8"/>
          </reference>
        </references>
      </pivotArea>
    </format>
    <format dxfId="2">
      <pivotArea dataOnly="0" labelOnly="1" fieldPosition="0">
        <references count="1">
          <reference field="4" count="1">
            <x v="0"/>
          </reference>
        </references>
      </pivotArea>
    </format>
    <format dxfId="1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04"/>
  <sheetViews>
    <sheetView showGridLines="0" showRowColHeaders="0" tabSelected="1" zoomScaleNormal="100" workbookViewId="0">
      <selection activeCell="B25" sqref="B25"/>
    </sheetView>
  </sheetViews>
  <sheetFormatPr defaultRowHeight="15" x14ac:dyDescent="0.25"/>
  <cols>
    <col min="1" max="1" width="44.42578125" style="58" customWidth="1"/>
    <col min="2" max="2" width="6.7109375" style="58" bestFit="1" customWidth="1"/>
    <col min="3" max="3" width="6.7109375" style="58" customWidth="1"/>
    <col min="4" max="4" width="5" style="58" bestFit="1" customWidth="1"/>
    <col min="5" max="5" width="6.85546875" style="58" customWidth="1"/>
    <col min="6" max="6" width="19.42578125" style="58" customWidth="1"/>
    <col min="7" max="7" width="47.28515625" style="58" bestFit="1" customWidth="1"/>
    <col min="8" max="8" width="8.7109375" style="58" bestFit="1" customWidth="1"/>
    <col min="9" max="9" width="6.7109375" style="58" customWidth="1"/>
    <col min="10" max="10" width="4.85546875" style="58" bestFit="1" customWidth="1"/>
    <col min="11" max="11" width="6.42578125" style="58" customWidth="1"/>
    <col min="12" max="12" width="9.140625" style="58"/>
    <col min="13" max="13" width="9.140625" style="58" customWidth="1"/>
    <col min="14" max="14" width="9" style="58" customWidth="1"/>
    <col min="15" max="35" width="9.140625" style="58" hidden="1" customWidth="1"/>
    <col min="36" max="37" width="9.140625" style="58" customWidth="1"/>
    <col min="38" max="38" width="9.42578125" style="58" bestFit="1" customWidth="1"/>
    <col min="39" max="16384" width="9.140625" style="58"/>
  </cols>
  <sheetData>
    <row r="1" spans="1:35" ht="19.5" x14ac:dyDescent="0.3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57"/>
    </row>
    <row r="2" spans="1:35" ht="26.25" x14ac:dyDescent="0.4">
      <c r="A2" s="154" t="s">
        <v>229</v>
      </c>
      <c r="B2" s="154"/>
      <c r="C2" s="154"/>
      <c r="D2" s="154"/>
      <c r="E2" s="154"/>
      <c r="F2" s="154"/>
      <c r="G2" s="154"/>
      <c r="H2" s="154"/>
      <c r="I2" s="154"/>
      <c r="J2" s="154"/>
      <c r="K2" s="57"/>
    </row>
    <row r="3" spans="1:35" ht="15.75" x14ac:dyDescent="0.25">
      <c r="A3" s="59"/>
      <c r="B3" s="160"/>
      <c r="C3" s="160"/>
      <c r="D3" s="160"/>
      <c r="E3" s="160"/>
      <c r="F3" s="160"/>
      <c r="G3" s="60"/>
      <c r="H3" s="60"/>
      <c r="I3" s="60"/>
      <c r="J3" s="60"/>
      <c r="K3" s="60"/>
      <c r="X3" s="61"/>
      <c r="Y3" s="61"/>
      <c r="Z3" s="61"/>
      <c r="AA3" s="61"/>
      <c r="AB3" s="61"/>
      <c r="AC3" s="61"/>
    </row>
    <row r="4" spans="1:35" ht="19.5" x14ac:dyDescent="0.3">
      <c r="A4" s="161" t="s">
        <v>20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  <c r="Y4" s="61"/>
      <c r="Z4" s="61"/>
      <c r="AA4" s="61"/>
      <c r="AB4" s="61"/>
      <c r="AC4" s="61"/>
    </row>
    <row r="5" spans="1:35" ht="15.75" x14ac:dyDescent="0.25">
      <c r="A5" s="62" t="s">
        <v>50</v>
      </c>
      <c r="B5" s="63" t="s">
        <v>1</v>
      </c>
      <c r="C5" s="63" t="s">
        <v>15</v>
      </c>
      <c r="D5" s="63" t="s">
        <v>2</v>
      </c>
      <c r="E5" s="63" t="s">
        <v>92</v>
      </c>
      <c r="F5" s="64"/>
      <c r="G5" s="65" t="s">
        <v>51</v>
      </c>
      <c r="H5" s="63" t="s">
        <v>1</v>
      </c>
      <c r="I5" s="63" t="s">
        <v>15</v>
      </c>
      <c r="J5" s="63" t="s">
        <v>2</v>
      </c>
      <c r="K5" s="63" t="s">
        <v>92</v>
      </c>
      <c r="O5" s="66" t="s">
        <v>16</v>
      </c>
      <c r="P5" s="66" t="s">
        <v>17</v>
      </c>
      <c r="Q5" s="66" t="s">
        <v>18</v>
      </c>
      <c r="R5" s="66" t="s">
        <v>16</v>
      </c>
      <c r="S5" s="66" t="s">
        <v>17</v>
      </c>
      <c r="T5" s="66" t="s">
        <v>18</v>
      </c>
      <c r="U5" s="61"/>
      <c r="V5" s="61"/>
      <c r="W5" s="61"/>
      <c r="X5" s="61"/>
      <c r="Y5" s="61"/>
      <c r="Z5" s="61"/>
      <c r="AA5" s="61"/>
      <c r="AB5" s="61"/>
      <c r="AC5" s="61"/>
    </row>
    <row r="6" spans="1:35" ht="15.75" x14ac:dyDescent="0.25">
      <c r="A6" s="67" t="s">
        <v>21</v>
      </c>
      <c r="B6" s="16"/>
      <c r="C6" s="68">
        <v>3</v>
      </c>
      <c r="D6" s="69"/>
      <c r="E6" s="18"/>
      <c r="F6" s="70"/>
      <c r="G6" s="67" t="s">
        <v>47</v>
      </c>
      <c r="H6" s="16"/>
      <c r="I6" s="68">
        <v>3</v>
      </c>
      <c r="J6" s="68"/>
      <c r="K6" s="18"/>
      <c r="O6" s="58" t="b">
        <f>IF(B6="A",C6*4,IF(B6="A-",C6*3.7,IF(B6="B-",C6*2.7,IF(B6="B+",C6*3.3,IF(B6="C+",C6*2.3,IF(B6="C",C6*2,IF(B6="C-",C6*1.7,IF(B6="D+",C6*1.3,IF(B6="D",C6*1,IF(B6="F",C6*0, IF(B6="B",C6*3, IF(B6="F12", FALSE, IF(B6="S13", FALSE, IF(B6="B",C6*3))))))))))))))</f>
        <v>0</v>
      </c>
      <c r="P6" s="58" t="b">
        <f>IF(B6="A",C6,IF(B6="A-",C6,IF(B6="B+",C6,IF(B6="B-",C6,IF(B6="B",C6,IF(B6="C+",C6,IF(B6="C",C6,IF(B6="C-",C6,IF(B6="D+",C6,IF(B6="D",C6,IF(B6="F",0,IF(B6="I",0,IF(B6="P",C6)))))))))))))</f>
        <v>0</v>
      </c>
      <c r="Q6" s="58" t="b">
        <f>IF(B6="A",C6,IF(B6="A-",C6,IF(B6="B+",C6,IF(B6="B-",C6,IF(B6="B",C6,IF(B6="C+",C6,IF(B6="C",C6,IF(B6="C-",C6,IF(B6="D+",C6,IF(B6="D",C6,IF(B6="F",C6,IF(B6="I",0,IF(B6="P",0)))))))))))))</f>
        <v>0</v>
      </c>
      <c r="R6" s="58" t="b">
        <f>IF(H6="A",I6*4,IF(H6="A-",I6*3.7,IF(H6="B-",I6*2.7,IF(H6="B+",I6*3.3,IF(H6="C+",I6*2.3,IF(H6="C",I6*2,IF(H6="C-",I6*1.7,IF(H6="D+",I6*1.3,IF(H6="D",I6*1,IF(H6="F",I6*0, IF(H6="B",I6*3, IF(H6="F12", FALSE, IF(H6="S13", FALSE, IF(H6="B",I6*3))))))))))))))</f>
        <v>0</v>
      </c>
      <c r="S6" s="58" t="b">
        <f>IF(H6="A",I6,IF(H6="A-",I6,IF(H6="B+",I6,IF(H6="B-",I6,IF(H6="B",I6,IF(H6="C+",I6,IF(H6="C",I6,IF(H6="C-",I6,IF(H6="D+",I6,IF(H6="D",I6,IF(H6="F",0,IF(H6="I",0,IF(H6="P",I6)))))))))))))</f>
        <v>0</v>
      </c>
      <c r="T6" s="58" t="b">
        <f>IF(H6="A",I6,IF(H6="A-",I6,IF(H6="B+",I6,IF(H6="B-",I6,IF(H6="B",I6,IF(H6="C+",I6,IF(H6="C",I6,IF(H6="C-",I6,IF(H6="D+",I6,IF(H6="D",I6,IF(H6="F",I6,IF(H6="I",0,IF(H6="P",0)))))))))))))</f>
        <v>0</v>
      </c>
      <c r="U6" s="61"/>
      <c r="V6" s="71" t="s">
        <v>90</v>
      </c>
      <c r="W6" s="61"/>
      <c r="X6" s="61"/>
      <c r="Y6" s="61"/>
      <c r="Z6" s="61"/>
      <c r="AA6" s="61"/>
      <c r="AB6" s="61"/>
      <c r="AC6" s="61"/>
    </row>
    <row r="7" spans="1:35" ht="15.75" x14ac:dyDescent="0.25">
      <c r="A7" s="72" t="s">
        <v>22</v>
      </c>
      <c r="B7" s="17"/>
      <c r="C7" s="69">
        <v>3</v>
      </c>
      <c r="D7" s="69"/>
      <c r="E7" s="18"/>
      <c r="F7" s="70"/>
      <c r="G7" s="22" t="s">
        <v>38</v>
      </c>
      <c r="H7" s="17"/>
      <c r="I7" s="69">
        <v>3</v>
      </c>
      <c r="J7" s="69"/>
      <c r="K7" s="18"/>
      <c r="O7" s="58" t="b">
        <f t="shared" ref="O7:O10" si="0">IF(B7="A",C7*4,IF(B7="A-",C7*3.7,IF(B7="B-",C7*2.7,IF(B7="B+",C7*3.3,IF(B7="C+",C7*2.3,IF(B7="C",C7*2,IF(B7="C-",C7*1.7,IF(B7="D+",C7*1.3,IF(B7="D",C7*1,IF(B7="F",C7*0, IF(B7="B",C7*3, IF(B7="F12", FALSE, IF(B7="S13", FALSE, IF(B7="B",C7*3))))))))))))))</f>
        <v>0</v>
      </c>
      <c r="P7" s="58" t="b">
        <f t="shared" ref="P7:P10" si="1">IF(B7="A",C7,IF(B7="A-",C7,IF(B7="B+",C7,IF(B7="B-",C7,IF(B7="B",C7,IF(B7="C+",C7,IF(B7="C",C7,IF(B7="C-",C7,IF(B7="D+",C7,IF(B7="D",C7,IF(B7="F",0,IF(B7="I",0,IF(B7="P",C7)))))))))))))</f>
        <v>0</v>
      </c>
      <c r="Q7" s="58" t="b">
        <f t="shared" ref="Q7:Q10" si="2">IF(B7="A",C7,IF(B7="A-",C7,IF(B7="B+",C7,IF(B7="B-",C7,IF(B7="B",C7,IF(B7="C+",C7,IF(B7="C",C7,IF(B7="C-",C7,IF(B7="D+",C7,IF(B7="D",C7,IF(B7="F",C7,IF(B7="I",0,IF(B7="P",0)))))))))))))</f>
        <v>0</v>
      </c>
      <c r="R7" s="58" t="b">
        <f t="shared" ref="R7:R10" si="3">IF(H7="A",I7*4,IF(H7="A-",I7*3.7,IF(H7="B-",I7*2.7,IF(H7="B+",I7*3.3,IF(H7="C+",I7*2.3,IF(H7="C",I7*2,IF(H7="C-",I7*1.7,IF(H7="D+",I7*1.3,IF(H7="D",I7*1,IF(H7="F",I7*0, IF(H7="B",I7*3, IF(H7="F12", FALSE, IF(H7="S13", FALSE, IF(H7="B",I7*3))))))))))))))</f>
        <v>0</v>
      </c>
      <c r="S7" s="58" t="b">
        <f t="shared" ref="S7:S10" si="4">IF(H7="A",I7,IF(H7="A-",I7,IF(H7="B+",I7,IF(H7="B-",I7,IF(H7="B",I7,IF(H7="C+",I7,IF(H7="C",I7,IF(H7="C-",I7,IF(H7="D+",I7,IF(H7="D",I7,IF(H7="F",0,IF(H7="I",0,IF(H7="P",I7)))))))))))))</f>
        <v>0</v>
      </c>
      <c r="T7" s="58" t="b">
        <f t="shared" ref="T7:T10" si="5">IF(H7="A",I7,IF(H7="A-",I7,IF(H7="B+",I7,IF(H7="B-",I7,IF(H7="B",I7,IF(H7="C+",I7,IF(H7="C",I7,IF(H7="C-",I7,IF(H7="D+",I7,IF(H7="D",I7,IF(H7="F",I7,IF(H7="I",0,IF(H7="P",0)))))))))))))</f>
        <v>0</v>
      </c>
      <c r="V7" s="73" t="s">
        <v>38</v>
      </c>
      <c r="W7" s="74" t="s">
        <v>39</v>
      </c>
      <c r="X7" s="61" t="s">
        <v>40</v>
      </c>
      <c r="Y7" s="61" t="s">
        <v>41</v>
      </c>
      <c r="Z7" s="61" t="s">
        <v>42</v>
      </c>
      <c r="AA7" s="61" t="s">
        <v>43</v>
      </c>
      <c r="AB7" s="61" t="s">
        <v>84</v>
      </c>
      <c r="AC7" s="61" t="s">
        <v>85</v>
      </c>
      <c r="AD7" s="61" t="s">
        <v>44</v>
      </c>
      <c r="AE7" s="61" t="s">
        <v>45</v>
      </c>
      <c r="AF7" s="61" t="s">
        <v>86</v>
      </c>
      <c r="AG7" s="61" t="s">
        <v>87</v>
      </c>
      <c r="AH7" s="61" t="s">
        <v>88</v>
      </c>
      <c r="AI7" s="61" t="s">
        <v>46</v>
      </c>
    </row>
    <row r="8" spans="1:35" ht="15.75" x14ac:dyDescent="0.25">
      <c r="A8" s="72" t="s">
        <v>23</v>
      </c>
      <c r="B8" s="17"/>
      <c r="C8" s="69">
        <v>3</v>
      </c>
      <c r="D8" s="69"/>
      <c r="E8" s="18"/>
      <c r="F8" s="70"/>
      <c r="G8" s="22" t="s">
        <v>38</v>
      </c>
      <c r="H8" s="17"/>
      <c r="I8" s="69">
        <v>3</v>
      </c>
      <c r="J8" s="69"/>
      <c r="K8" s="18"/>
      <c r="O8" s="58" t="b">
        <f t="shared" si="0"/>
        <v>0</v>
      </c>
      <c r="P8" s="58" t="b">
        <f t="shared" si="1"/>
        <v>0</v>
      </c>
      <c r="Q8" s="58" t="b">
        <f t="shared" si="2"/>
        <v>0</v>
      </c>
      <c r="R8" s="58" t="b">
        <f t="shared" si="3"/>
        <v>0</v>
      </c>
      <c r="S8" s="58" t="b">
        <f t="shared" si="4"/>
        <v>0</v>
      </c>
      <c r="T8" s="58" t="b">
        <f t="shared" si="5"/>
        <v>0</v>
      </c>
      <c r="V8" s="73" t="s">
        <v>38</v>
      </c>
      <c r="W8" s="61" t="s">
        <v>39</v>
      </c>
      <c r="X8" s="61" t="s">
        <v>40</v>
      </c>
      <c r="Y8" s="61" t="s">
        <v>41</v>
      </c>
      <c r="Z8" s="61" t="s">
        <v>42</v>
      </c>
      <c r="AA8" s="61" t="s">
        <v>43</v>
      </c>
      <c r="AB8" s="61" t="s">
        <v>84</v>
      </c>
      <c r="AC8" s="61" t="s">
        <v>85</v>
      </c>
      <c r="AD8" s="61" t="s">
        <v>44</v>
      </c>
      <c r="AE8" s="61" t="s">
        <v>45</v>
      </c>
      <c r="AF8" s="61" t="s">
        <v>86</v>
      </c>
      <c r="AG8" s="61" t="s">
        <v>87</v>
      </c>
      <c r="AH8" s="61" t="s">
        <v>88</v>
      </c>
      <c r="AI8" s="61" t="s">
        <v>46</v>
      </c>
    </row>
    <row r="9" spans="1:35" ht="15.75" x14ac:dyDescent="0.25">
      <c r="A9" s="22" t="s">
        <v>24</v>
      </c>
      <c r="B9" s="17"/>
      <c r="C9" s="69">
        <v>3</v>
      </c>
      <c r="D9" s="69"/>
      <c r="E9" s="18"/>
      <c r="F9" s="70"/>
      <c r="G9" s="72" t="s">
        <v>48</v>
      </c>
      <c r="H9" s="17"/>
      <c r="I9" s="69">
        <v>3</v>
      </c>
      <c r="J9" s="69"/>
      <c r="K9" s="18"/>
      <c r="O9" s="58" t="b">
        <f t="shared" si="0"/>
        <v>0</v>
      </c>
      <c r="P9" s="58" t="b">
        <f t="shared" si="1"/>
        <v>0</v>
      </c>
      <c r="Q9" s="58" t="b">
        <f t="shared" si="2"/>
        <v>0</v>
      </c>
      <c r="R9" s="58" t="b">
        <f t="shared" si="3"/>
        <v>0</v>
      </c>
      <c r="S9" s="58" t="b">
        <f t="shared" si="4"/>
        <v>0</v>
      </c>
      <c r="T9" s="58" t="b">
        <f t="shared" si="5"/>
        <v>0</v>
      </c>
      <c r="V9" s="61" t="s">
        <v>24</v>
      </c>
      <c r="W9" s="61" t="s">
        <v>25</v>
      </c>
      <c r="X9" s="61" t="s">
        <v>26</v>
      </c>
      <c r="Y9" s="61" t="s">
        <v>27</v>
      </c>
      <c r="Z9" s="61" t="s">
        <v>81</v>
      </c>
      <c r="AA9" s="61" t="s">
        <v>82</v>
      </c>
      <c r="AB9" s="61" t="s">
        <v>28</v>
      </c>
      <c r="AC9" s="61" t="s">
        <v>83</v>
      </c>
    </row>
    <row r="10" spans="1:35" ht="15.75" x14ac:dyDescent="0.25">
      <c r="A10" s="22" t="s">
        <v>29</v>
      </c>
      <c r="B10" s="17"/>
      <c r="C10" s="69">
        <v>3</v>
      </c>
      <c r="D10" s="69"/>
      <c r="E10" s="18"/>
      <c r="F10" s="70"/>
      <c r="G10" s="72" t="s">
        <v>49</v>
      </c>
      <c r="H10" s="17"/>
      <c r="I10" s="69">
        <v>3</v>
      </c>
      <c r="J10" s="69"/>
      <c r="K10" s="18"/>
      <c r="O10" s="58" t="b">
        <f t="shared" si="0"/>
        <v>0</v>
      </c>
      <c r="P10" s="58" t="b">
        <f t="shared" si="1"/>
        <v>0</v>
      </c>
      <c r="Q10" s="58" t="b">
        <f t="shared" si="2"/>
        <v>0</v>
      </c>
      <c r="R10" s="58" t="b">
        <f t="shared" si="3"/>
        <v>0</v>
      </c>
      <c r="S10" s="58" t="b">
        <f t="shared" si="4"/>
        <v>0</v>
      </c>
      <c r="T10" s="58" t="b">
        <f t="shared" si="5"/>
        <v>0</v>
      </c>
      <c r="V10" s="61" t="s">
        <v>29</v>
      </c>
      <c r="W10" s="61" t="s">
        <v>30</v>
      </c>
      <c r="X10" s="61" t="s">
        <v>31</v>
      </c>
      <c r="Y10" s="61" t="s">
        <v>32</v>
      </c>
      <c r="Z10" s="61" t="s">
        <v>33</v>
      </c>
      <c r="AA10" s="61" t="s">
        <v>34</v>
      </c>
      <c r="AB10" s="61" t="s">
        <v>35</v>
      </c>
      <c r="AC10" s="61" t="s">
        <v>36</v>
      </c>
      <c r="AD10" s="61" t="s">
        <v>37</v>
      </c>
    </row>
    <row r="11" spans="1:35" x14ac:dyDescent="0.25">
      <c r="O11" s="58" t="b">
        <f t="shared" ref="O11:O25" si="6">IF(B11="A",C11*4,IF(B11="A-",C11*3.7,IF(B11="B-",C11*2.7,IF(B11="B+",C11*3.3,IF(B11="C+",C11*2.3,IF(B11="C",C11*2,IF(B11="C-",C11*1.7,IF(B11="D+",C11*1.3,IF(B11="D",C11*1,IF(B11="F",C11*0, IF(B11="B",C11*3, IF(B11="F12", FALSE, IF(B11="S13", FALSE, IF(B11="B",C11*3))))))))))))))</f>
        <v>0</v>
      </c>
      <c r="P11" s="58" t="b">
        <f t="shared" ref="P11:P25" si="7">IF(B11="A",C11,IF(B11="A-",C11,IF(B11="B+",C11,IF(B11="B-",C11,IF(B11="B",C11,IF(B11="C+",C11,IF(B11="C",C11,IF(B11="C-",C11,IF(B11="D+",C11,IF(B11="D",C11,IF(B11="F",0,IF(B11="I",0,IF(B11="P",C11)))))))))))))</f>
        <v>0</v>
      </c>
      <c r="Q11" s="58" t="b">
        <f t="shared" ref="Q11:Q25" si="8">IF(B11="A",C11,IF(B11="A-",C11,IF(B11="B+",C11,IF(B11="B-",C11,IF(B11="B",C11,IF(B11="C+",C11,IF(B11="C",C11,IF(B11="C-",C11,IF(B11="D+",C11,IF(B11="D",C11,IF(B11="F",C11,IF(B11="I",0,IF(B11="P",0)))))))))))))</f>
        <v>0</v>
      </c>
      <c r="R11" s="58" t="b">
        <f t="shared" ref="R11:R25" si="9">IF(H11="A",I11*4,IF(H11="A-",I11*3.7,IF(H11="B-",I11*2.7,IF(H11="B+",I11*3.3,IF(H11="C+",I11*2.3,IF(H11="C",I11*2,IF(H11="C-",I11*1.7,IF(H11="D+",I11*1.3,IF(H11="D",I11*1,IF(H11="F",I11*0, IF(H11="B",I11*3, IF(H11="F12", FALSE, IF(H11="S13", FALSE, IF(H11="B",I11*3))))))))))))))</f>
        <v>0</v>
      </c>
      <c r="S11" s="58" t="b">
        <f t="shared" ref="S11:S25" si="10">IF(H11="A",I11,IF(H11="A-",I11,IF(H11="B+",I11,IF(H11="B-",I11,IF(H11="B",I11,IF(H11="C+",I11,IF(H11="C",I11,IF(H11="C-",I11,IF(H11="D+",I11,IF(H11="D",I11,IF(H11="F",0,IF(H11="I",0,IF(H11="P",I11)))))))))))))</f>
        <v>0</v>
      </c>
      <c r="T11" s="58" t="b">
        <f t="shared" ref="T11:T25" si="11">IF(H11="A",I11,IF(H11="A-",I11,IF(H11="B+",I11,IF(H11="B-",I11,IF(H11="B",I11,IF(H11="C+",I11,IF(H11="C",I11,IF(H11="C-",I11,IF(H11="D+",I11,IF(H11="D",I11,IF(H11="F",I11,IF(H11="I",0,IF(H11="P",0)))))))))))))</f>
        <v>0</v>
      </c>
    </row>
    <row r="12" spans="1:35" ht="19.5" x14ac:dyDescent="0.3">
      <c r="A12" s="161" t="s">
        <v>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3"/>
      <c r="O12" s="58" t="b">
        <f t="shared" si="6"/>
        <v>0</v>
      </c>
      <c r="P12" s="58" t="b">
        <f t="shared" si="7"/>
        <v>0</v>
      </c>
      <c r="Q12" s="58" t="b">
        <f t="shared" si="8"/>
        <v>0</v>
      </c>
      <c r="R12" s="58" t="b">
        <f t="shared" si="9"/>
        <v>0</v>
      </c>
      <c r="S12" s="58" t="b">
        <f t="shared" si="10"/>
        <v>0</v>
      </c>
      <c r="T12" s="58" t="b">
        <f t="shared" si="11"/>
        <v>0</v>
      </c>
    </row>
    <row r="13" spans="1:35" x14ac:dyDescent="0.25">
      <c r="A13" s="75" t="s">
        <v>4</v>
      </c>
      <c r="B13" s="63" t="s">
        <v>1</v>
      </c>
      <c r="C13" s="63" t="s">
        <v>15</v>
      </c>
      <c r="D13" s="63" t="s">
        <v>2</v>
      </c>
      <c r="E13" s="63" t="s">
        <v>92</v>
      </c>
      <c r="F13" s="158"/>
      <c r="G13" s="76" t="s">
        <v>244</v>
      </c>
      <c r="H13" s="81" t="s">
        <v>1</v>
      </c>
      <c r="I13" s="81" t="s">
        <v>15</v>
      </c>
      <c r="J13" s="81" t="s">
        <v>2</v>
      </c>
      <c r="K13" s="81" t="s">
        <v>92</v>
      </c>
      <c r="O13" s="58" t="b">
        <f t="shared" si="6"/>
        <v>0</v>
      </c>
      <c r="P13" s="58" t="b">
        <f t="shared" si="7"/>
        <v>0</v>
      </c>
      <c r="Q13" s="58" t="b">
        <f t="shared" si="8"/>
        <v>0</v>
      </c>
      <c r="R13" s="58" t="b">
        <f t="shared" si="9"/>
        <v>0</v>
      </c>
      <c r="S13" s="58" t="b">
        <f t="shared" si="10"/>
        <v>0</v>
      </c>
      <c r="T13" s="58" t="b">
        <f t="shared" si="11"/>
        <v>0</v>
      </c>
    </row>
    <row r="14" spans="1:35" ht="15.75" x14ac:dyDescent="0.25">
      <c r="A14" s="72" t="s">
        <v>54</v>
      </c>
      <c r="B14" s="17"/>
      <c r="C14" s="69">
        <v>4</v>
      </c>
      <c r="D14" s="69"/>
      <c r="E14" s="18"/>
      <c r="F14" s="159"/>
      <c r="G14" s="72" t="s">
        <v>245</v>
      </c>
      <c r="H14" s="17"/>
      <c r="I14" s="69">
        <v>3</v>
      </c>
      <c r="J14" s="69"/>
      <c r="K14" s="18"/>
      <c r="O14" s="58" t="b">
        <f t="shared" si="6"/>
        <v>0</v>
      </c>
      <c r="P14" s="58" t="b">
        <f t="shared" si="7"/>
        <v>0</v>
      </c>
      <c r="Q14" s="58" t="b">
        <f t="shared" si="8"/>
        <v>0</v>
      </c>
      <c r="R14" s="58" t="b">
        <f t="shared" si="9"/>
        <v>0</v>
      </c>
      <c r="S14" s="58" t="b">
        <f t="shared" si="10"/>
        <v>0</v>
      </c>
      <c r="T14" s="58" t="b">
        <f t="shared" si="11"/>
        <v>0</v>
      </c>
    </row>
    <row r="15" spans="1:35" ht="15.75" x14ac:dyDescent="0.25">
      <c r="A15" s="72" t="s">
        <v>55</v>
      </c>
      <c r="B15" s="17"/>
      <c r="C15" s="69">
        <v>4</v>
      </c>
      <c r="D15" s="69"/>
      <c r="E15" s="18"/>
      <c r="F15" s="159"/>
      <c r="G15" s="72" t="s">
        <v>246</v>
      </c>
      <c r="H15" s="17"/>
      <c r="I15" s="69">
        <v>1</v>
      </c>
      <c r="J15" s="69"/>
      <c r="K15" s="18"/>
      <c r="O15" s="58" t="b">
        <f t="shared" si="6"/>
        <v>0</v>
      </c>
      <c r="P15" s="58" t="b">
        <f t="shared" si="7"/>
        <v>0</v>
      </c>
      <c r="Q15" s="58" t="b">
        <f t="shared" si="8"/>
        <v>0</v>
      </c>
      <c r="R15" s="58" t="b">
        <f t="shared" si="9"/>
        <v>0</v>
      </c>
      <c r="S15" s="58" t="b">
        <f t="shared" si="10"/>
        <v>0</v>
      </c>
      <c r="T15" s="58" t="b">
        <f t="shared" si="11"/>
        <v>0</v>
      </c>
    </row>
    <row r="16" spans="1:35" ht="15.75" x14ac:dyDescent="0.25">
      <c r="A16" s="72" t="s">
        <v>56</v>
      </c>
      <c r="B16" s="17"/>
      <c r="C16" s="69">
        <v>4</v>
      </c>
      <c r="D16" s="69" t="s">
        <v>6</v>
      </c>
      <c r="E16" s="18"/>
      <c r="F16" s="159"/>
      <c r="G16" s="72" t="s">
        <v>247</v>
      </c>
      <c r="H16" s="17"/>
      <c r="I16" s="69">
        <v>3</v>
      </c>
      <c r="J16" s="69"/>
      <c r="K16" s="18"/>
      <c r="O16" s="58" t="b">
        <f t="shared" si="6"/>
        <v>0</v>
      </c>
      <c r="P16" s="58" t="b">
        <f t="shared" si="7"/>
        <v>0</v>
      </c>
      <c r="Q16" s="58" t="b">
        <f t="shared" si="8"/>
        <v>0</v>
      </c>
      <c r="R16" s="58" t="b">
        <f t="shared" si="9"/>
        <v>0</v>
      </c>
      <c r="S16" s="58" t="b">
        <f t="shared" si="10"/>
        <v>0</v>
      </c>
      <c r="T16" s="58" t="b">
        <f t="shared" si="11"/>
        <v>0</v>
      </c>
    </row>
    <row r="17" spans="1:20" ht="15.75" x14ac:dyDescent="0.25">
      <c r="A17" s="72" t="s">
        <v>57</v>
      </c>
      <c r="B17" s="17"/>
      <c r="C17" s="69">
        <v>3</v>
      </c>
      <c r="D17" s="69"/>
      <c r="E17" s="18"/>
      <c r="F17" s="159"/>
      <c r="G17" s="72" t="s">
        <v>248</v>
      </c>
      <c r="H17" s="17"/>
      <c r="I17" s="69">
        <v>1</v>
      </c>
      <c r="J17" s="69"/>
      <c r="K17" s="18"/>
      <c r="O17" s="58" t="b">
        <f t="shared" si="6"/>
        <v>0</v>
      </c>
      <c r="P17" s="58" t="b">
        <f t="shared" si="7"/>
        <v>0</v>
      </c>
      <c r="Q17" s="58" t="b">
        <f t="shared" si="8"/>
        <v>0</v>
      </c>
      <c r="R17" s="58" t="b">
        <f t="shared" si="9"/>
        <v>0</v>
      </c>
      <c r="S17" s="58" t="b">
        <f t="shared" si="10"/>
        <v>0</v>
      </c>
      <c r="T17" s="58" t="b">
        <f t="shared" si="11"/>
        <v>0</v>
      </c>
    </row>
    <row r="18" spans="1:20" x14ac:dyDescent="0.25">
      <c r="A18" s="165" t="s">
        <v>243</v>
      </c>
      <c r="B18" s="166"/>
      <c r="C18" s="166"/>
      <c r="D18" s="166"/>
      <c r="E18" s="167"/>
      <c r="F18" s="159"/>
      <c r="G18" s="168" t="s">
        <v>0</v>
      </c>
      <c r="H18" s="169"/>
      <c r="I18" s="169"/>
      <c r="J18" s="169"/>
      <c r="K18" s="170"/>
      <c r="O18" s="58" t="b">
        <f t="shared" si="6"/>
        <v>0</v>
      </c>
      <c r="P18" s="58" t="b">
        <f t="shared" si="7"/>
        <v>0</v>
      </c>
      <c r="Q18" s="58" t="b">
        <f t="shared" si="8"/>
        <v>0</v>
      </c>
      <c r="R18" s="58" t="b">
        <f t="shared" si="9"/>
        <v>0</v>
      </c>
      <c r="S18" s="58" t="b">
        <f t="shared" si="10"/>
        <v>0</v>
      </c>
      <c r="T18" s="58" t="b">
        <f t="shared" si="11"/>
        <v>0</v>
      </c>
    </row>
    <row r="19" spans="1:20" ht="15.75" x14ac:dyDescent="0.25">
      <c r="A19" s="72" t="s">
        <v>252</v>
      </c>
      <c r="B19" s="17"/>
      <c r="C19" s="69">
        <v>3</v>
      </c>
      <c r="D19" s="69"/>
      <c r="E19" s="18"/>
      <c r="F19" s="159"/>
      <c r="G19" s="72" t="s">
        <v>249</v>
      </c>
      <c r="H19" s="17"/>
      <c r="I19" s="69">
        <v>4</v>
      </c>
      <c r="J19" s="69"/>
      <c r="K19" s="18"/>
      <c r="O19" s="58" t="b">
        <f t="shared" si="6"/>
        <v>0</v>
      </c>
      <c r="P19" s="58" t="b">
        <f t="shared" si="7"/>
        <v>0</v>
      </c>
      <c r="Q19" s="58" t="b">
        <f t="shared" si="8"/>
        <v>0</v>
      </c>
      <c r="R19" s="58" t="b">
        <f t="shared" si="9"/>
        <v>0</v>
      </c>
      <c r="S19" s="58" t="b">
        <f t="shared" si="10"/>
        <v>0</v>
      </c>
      <c r="T19" s="58" t="b">
        <f t="shared" si="11"/>
        <v>0</v>
      </c>
    </row>
    <row r="20" spans="1:20" ht="15.75" x14ac:dyDescent="0.25">
      <c r="A20" s="72" t="s">
        <v>95</v>
      </c>
      <c r="B20" s="17"/>
      <c r="C20" s="69">
        <v>1</v>
      </c>
      <c r="D20" s="69" t="s">
        <v>5</v>
      </c>
      <c r="E20" s="18"/>
      <c r="F20" s="159"/>
      <c r="G20" s="72" t="s">
        <v>250</v>
      </c>
      <c r="H20" s="17"/>
      <c r="I20" s="69">
        <v>4</v>
      </c>
      <c r="J20" s="69"/>
      <c r="K20" s="18"/>
      <c r="O20" s="58" t="b">
        <f t="shared" si="6"/>
        <v>0</v>
      </c>
      <c r="P20" s="58" t="b">
        <f t="shared" si="7"/>
        <v>0</v>
      </c>
      <c r="Q20" s="58" t="b">
        <f t="shared" si="8"/>
        <v>0</v>
      </c>
      <c r="R20" s="58" t="b">
        <f t="shared" si="9"/>
        <v>0</v>
      </c>
      <c r="S20" s="58" t="b">
        <f t="shared" si="10"/>
        <v>0</v>
      </c>
      <c r="T20" s="58" t="b">
        <f t="shared" si="11"/>
        <v>0</v>
      </c>
    </row>
    <row r="21" spans="1:20" ht="15.75" customHeight="1" x14ac:dyDescent="0.25">
      <c r="A21" s="72" t="s">
        <v>253</v>
      </c>
      <c r="B21" s="17"/>
      <c r="C21" s="69">
        <v>3</v>
      </c>
      <c r="D21" s="69"/>
      <c r="E21" s="18"/>
      <c r="F21" s="159"/>
      <c r="G21" s="165" t="s">
        <v>251</v>
      </c>
      <c r="H21" s="166"/>
      <c r="I21" s="166"/>
      <c r="J21" s="166"/>
      <c r="K21" s="167"/>
      <c r="O21" s="58" t="b">
        <f t="shared" si="6"/>
        <v>0</v>
      </c>
      <c r="P21" s="58" t="b">
        <f t="shared" si="7"/>
        <v>0</v>
      </c>
      <c r="Q21" s="58" t="b">
        <f t="shared" si="8"/>
        <v>0</v>
      </c>
      <c r="R21" s="58" t="b">
        <f t="shared" si="9"/>
        <v>0</v>
      </c>
      <c r="S21" s="58" t="b">
        <f t="shared" si="10"/>
        <v>0</v>
      </c>
      <c r="T21" s="58" t="b">
        <f t="shared" si="11"/>
        <v>0</v>
      </c>
    </row>
    <row r="22" spans="1:20" ht="15.75" x14ac:dyDescent="0.25">
      <c r="A22" s="72" t="s">
        <v>98</v>
      </c>
      <c r="B22" s="17"/>
      <c r="C22" s="69">
        <v>1</v>
      </c>
      <c r="D22" s="69" t="s">
        <v>5</v>
      </c>
      <c r="E22" s="18"/>
      <c r="F22" s="159"/>
      <c r="G22" s="72" t="s">
        <v>52</v>
      </c>
      <c r="H22" s="17"/>
      <c r="I22" s="69">
        <v>4</v>
      </c>
      <c r="J22" s="69"/>
      <c r="K22" s="18"/>
      <c r="O22" s="58" t="b">
        <f t="shared" si="6"/>
        <v>0</v>
      </c>
      <c r="P22" s="58" t="b">
        <f t="shared" si="7"/>
        <v>0</v>
      </c>
      <c r="Q22" s="58" t="b">
        <f t="shared" si="8"/>
        <v>0</v>
      </c>
      <c r="R22" s="58" t="b">
        <f t="shared" si="9"/>
        <v>0</v>
      </c>
      <c r="S22" s="58" t="b">
        <f t="shared" si="10"/>
        <v>0</v>
      </c>
      <c r="T22" s="58" t="b">
        <f t="shared" si="11"/>
        <v>0</v>
      </c>
    </row>
    <row r="23" spans="1:20" ht="15.75" x14ac:dyDescent="0.25">
      <c r="A23" s="165" t="s">
        <v>3</v>
      </c>
      <c r="B23" s="166"/>
      <c r="C23" s="166"/>
      <c r="D23" s="166"/>
      <c r="E23" s="167"/>
      <c r="F23" s="159"/>
      <c r="G23" s="72" t="s">
        <v>53</v>
      </c>
      <c r="H23" s="17"/>
      <c r="I23" s="69">
        <v>4</v>
      </c>
      <c r="J23" s="69"/>
      <c r="K23" s="18"/>
      <c r="O23" s="58" t="b">
        <f t="shared" si="6"/>
        <v>0</v>
      </c>
      <c r="P23" s="58" t="b">
        <f t="shared" si="7"/>
        <v>0</v>
      </c>
      <c r="Q23" s="58" t="b">
        <f t="shared" si="8"/>
        <v>0</v>
      </c>
      <c r="R23" s="58" t="b">
        <f t="shared" si="9"/>
        <v>0</v>
      </c>
      <c r="S23" s="58" t="b">
        <f t="shared" si="10"/>
        <v>0</v>
      </c>
      <c r="T23" s="58" t="b">
        <f t="shared" si="11"/>
        <v>0</v>
      </c>
    </row>
    <row r="24" spans="1:20" ht="15.75" x14ac:dyDescent="0.25">
      <c r="A24" s="72" t="s">
        <v>99</v>
      </c>
      <c r="B24" s="17"/>
      <c r="C24" s="69">
        <v>4</v>
      </c>
      <c r="D24" s="77"/>
      <c r="E24" s="18"/>
      <c r="F24" s="159"/>
      <c r="G24" s="76" t="s">
        <v>291</v>
      </c>
      <c r="H24" s="78" t="s">
        <v>1</v>
      </c>
      <c r="I24" s="78" t="s">
        <v>15</v>
      </c>
      <c r="J24" s="78" t="s">
        <v>91</v>
      </c>
      <c r="K24" s="79" t="s">
        <v>92</v>
      </c>
      <c r="O24" s="58" t="b">
        <f t="shared" si="6"/>
        <v>0</v>
      </c>
      <c r="P24" s="58" t="b">
        <f t="shared" si="7"/>
        <v>0</v>
      </c>
      <c r="Q24" s="58" t="b">
        <f t="shared" si="8"/>
        <v>0</v>
      </c>
      <c r="R24" s="58" t="b">
        <f t="shared" si="9"/>
        <v>0</v>
      </c>
      <c r="S24" s="58" t="b">
        <f t="shared" si="10"/>
        <v>0</v>
      </c>
      <c r="T24" s="58" t="b">
        <f t="shared" si="11"/>
        <v>0</v>
      </c>
    </row>
    <row r="25" spans="1:20" ht="15.75" x14ac:dyDescent="0.25">
      <c r="A25" s="72" t="s">
        <v>100</v>
      </c>
      <c r="B25" s="17"/>
      <c r="C25" s="69">
        <v>3</v>
      </c>
      <c r="D25" s="77"/>
      <c r="E25" s="18"/>
      <c r="F25" s="159"/>
      <c r="G25" s="72" t="s">
        <v>58</v>
      </c>
      <c r="H25" s="17"/>
      <c r="I25" s="69">
        <v>1</v>
      </c>
      <c r="J25" s="69"/>
      <c r="K25" s="18"/>
      <c r="O25" s="58" t="b">
        <f t="shared" si="6"/>
        <v>0</v>
      </c>
      <c r="P25" s="58" t="b">
        <f t="shared" si="7"/>
        <v>0</v>
      </c>
      <c r="Q25" s="58" t="b">
        <f t="shared" si="8"/>
        <v>0</v>
      </c>
      <c r="R25" s="58" t="b">
        <f t="shared" si="9"/>
        <v>0</v>
      </c>
      <c r="S25" s="58" t="b">
        <f t="shared" si="10"/>
        <v>0</v>
      </c>
      <c r="T25" s="58" t="b">
        <f t="shared" si="11"/>
        <v>0</v>
      </c>
    </row>
    <row r="26" spans="1:20" x14ac:dyDescent="0.25">
      <c r="F26" s="159"/>
    </row>
    <row r="27" spans="1:20" ht="19.5" x14ac:dyDescent="0.3">
      <c r="A27" s="161" t="s">
        <v>242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3"/>
    </row>
    <row r="28" spans="1:20" x14ac:dyDescent="0.25">
      <c r="A28" s="80" t="s">
        <v>9</v>
      </c>
      <c r="B28" s="81" t="s">
        <v>1</v>
      </c>
      <c r="C28" s="81" t="s">
        <v>15</v>
      </c>
      <c r="D28" s="81" t="s">
        <v>2</v>
      </c>
      <c r="E28" s="81" t="s">
        <v>92</v>
      </c>
      <c r="F28" s="155"/>
      <c r="G28" s="80" t="s">
        <v>10</v>
      </c>
      <c r="H28" s="81" t="s">
        <v>1</v>
      </c>
      <c r="I28" s="81" t="s">
        <v>15</v>
      </c>
      <c r="J28" s="81" t="s">
        <v>2</v>
      </c>
      <c r="K28" s="81" t="s">
        <v>92</v>
      </c>
    </row>
    <row r="29" spans="1:20" ht="15.75" x14ac:dyDescent="0.25">
      <c r="A29" s="72" t="s">
        <v>158</v>
      </c>
      <c r="B29" s="17"/>
      <c r="C29" s="69">
        <v>4</v>
      </c>
      <c r="D29" s="69"/>
      <c r="E29" s="18"/>
      <c r="F29" s="156"/>
      <c r="G29" s="72" t="s">
        <v>181</v>
      </c>
      <c r="H29" s="17"/>
      <c r="I29" s="69">
        <v>4</v>
      </c>
      <c r="J29" s="69"/>
      <c r="K29" s="18"/>
      <c r="O29" s="58" t="b">
        <f t="shared" ref="O29:O39" si="12">IF(B29="A",C29*4,IF(B29="A-",C29*3.7,IF(B29="B-",C29*2.7,IF(B29="B+",C29*3.3,IF(B29="C+",C29*2.3,IF(B29="C",C29*2,IF(B29="C-",C29*1.7,IF(B29="D+",C29*1.3,IF(B29="D",C29*1,IF(B29="F",C29*0, IF(B29="B",C29*3, IF(B29="F12", FALSE, IF(B29="S13", FALSE, IF(B29="B",C29*3))))))))))))))</f>
        <v>0</v>
      </c>
      <c r="P29" s="58" t="b">
        <f t="shared" ref="P29:P39" si="13">IF(B29="A",C29,IF(B29="A-",C29,IF(B29="B+",C29,IF(B29="B-",C29,IF(B29="B",C29,IF(B29="C+",C29,IF(B29="C",C29,IF(B29="C-",C29,IF(B29="D+",C29,IF(B29="D",C29,IF(B29="F",0,IF(B29="I",0,IF(B29="P",C29)))))))))))))</f>
        <v>0</v>
      </c>
      <c r="Q29" s="58" t="b">
        <f t="shared" ref="Q29:Q39" si="14">IF(B29="A",C29,IF(B29="A-",C29,IF(B29="B+",C29,IF(B29="B-",C29,IF(B29="B",C29,IF(B29="C+",C29,IF(B29="C",C29,IF(B29="C-",C29,IF(B29="D+",C29,IF(B29="D",C29,IF(B29="F",C29,IF(B29="I",0,IF(B29="P",0)))))))))))))</f>
        <v>0</v>
      </c>
      <c r="R29" s="58" t="b">
        <f t="shared" ref="R29:R37" si="15">IF(H29="A",I29*4,IF(H29="A-",I29*3.7,IF(H29="B-",I29*2.7,IF(H29="B+",I29*3.3,IF(H29="C+",I29*2.3,IF(H29="C",I29*2,IF(H29="C-",I29*1.7,IF(H29="D+",I29*1.3,IF(H29="D",I29*1,IF(H29="F",I29*0, IF(H29="B",I29*3, IF(H29="F12", FALSE, IF(H29="S13", FALSE, IF(H29="B",I29*3))))))))))))))</f>
        <v>0</v>
      </c>
      <c r="S29" s="58" t="b">
        <f t="shared" ref="S29:S37" si="16">IF(H29="A",I29,IF(H29="A-",I29,IF(H29="B+",I29,IF(H29="B-",I29,IF(H29="B",I29,IF(H29="C+",I29,IF(H29="C",I29,IF(H29="C-",I29,IF(H29="D+",I29,IF(H29="D",I29,IF(H29="F",0,IF(H29="I",0,IF(H29="P",I29)))))))))))))</f>
        <v>0</v>
      </c>
      <c r="T29" s="58" t="b">
        <f t="shared" ref="T29:T37" si="17">IF(H29="A",I29,IF(H29="A-",I29,IF(H29="B+",I29,IF(H29="B-",I29,IF(H29="B",I29,IF(H29="C+",I29,IF(H29="C",I29,IF(H29="C-",I29,IF(H29="D+",I29,IF(H29="D",I29,IF(H29="F",I29,IF(H29="I",0,IF(H29="P",0)))))))))))))</f>
        <v>0</v>
      </c>
    </row>
    <row r="30" spans="1:20" ht="15.75" x14ac:dyDescent="0.25">
      <c r="A30" s="72" t="s">
        <v>159</v>
      </c>
      <c r="B30" s="17"/>
      <c r="C30" s="69">
        <v>4</v>
      </c>
      <c r="D30" s="69"/>
      <c r="E30" s="18"/>
      <c r="F30" s="156"/>
      <c r="G30" s="72" t="s">
        <v>172</v>
      </c>
      <c r="H30" s="17"/>
      <c r="I30" s="69">
        <v>4</v>
      </c>
      <c r="J30" s="69"/>
      <c r="K30" s="18"/>
      <c r="O30" s="58" t="b">
        <f t="shared" si="12"/>
        <v>0</v>
      </c>
      <c r="P30" s="58" t="b">
        <f t="shared" si="13"/>
        <v>0</v>
      </c>
      <c r="Q30" s="58" t="b">
        <f t="shared" si="14"/>
        <v>0</v>
      </c>
      <c r="R30" s="58" t="b">
        <f t="shared" si="15"/>
        <v>0</v>
      </c>
      <c r="S30" s="58" t="b">
        <f t="shared" si="16"/>
        <v>0</v>
      </c>
      <c r="T30" s="58" t="b">
        <f t="shared" si="17"/>
        <v>0</v>
      </c>
    </row>
    <row r="31" spans="1:20" ht="15.75" x14ac:dyDescent="0.25">
      <c r="A31" s="72" t="s">
        <v>112</v>
      </c>
      <c r="B31" s="17"/>
      <c r="C31" s="69">
        <v>4</v>
      </c>
      <c r="D31" s="69"/>
      <c r="E31" s="18"/>
      <c r="F31" s="156"/>
      <c r="G31" s="72" t="s">
        <v>228</v>
      </c>
      <c r="H31" s="17"/>
      <c r="I31" s="69">
        <v>4</v>
      </c>
      <c r="J31" s="69"/>
      <c r="K31" s="18"/>
      <c r="O31" s="58" t="b">
        <f t="shared" si="12"/>
        <v>0</v>
      </c>
      <c r="P31" s="58" t="b">
        <f t="shared" si="13"/>
        <v>0</v>
      </c>
      <c r="Q31" s="58" t="b">
        <f t="shared" si="14"/>
        <v>0</v>
      </c>
      <c r="R31" s="58" t="b">
        <f t="shared" si="15"/>
        <v>0</v>
      </c>
      <c r="S31" s="58" t="b">
        <f t="shared" si="16"/>
        <v>0</v>
      </c>
      <c r="T31" s="58" t="b">
        <f t="shared" si="17"/>
        <v>0</v>
      </c>
    </row>
    <row r="32" spans="1:20" ht="15.75" x14ac:dyDescent="0.25">
      <c r="A32" s="72" t="s">
        <v>160</v>
      </c>
      <c r="B32" s="17"/>
      <c r="C32" s="69">
        <v>4</v>
      </c>
      <c r="D32" s="69"/>
      <c r="E32" s="18"/>
      <c r="F32" s="156"/>
      <c r="G32" s="72" t="s">
        <v>163</v>
      </c>
      <c r="H32" s="17"/>
      <c r="I32" s="69">
        <v>3</v>
      </c>
      <c r="J32" s="69" t="s">
        <v>8</v>
      </c>
      <c r="K32" s="18"/>
      <c r="O32" s="58" t="b">
        <f t="shared" si="12"/>
        <v>0</v>
      </c>
      <c r="P32" s="58" t="b">
        <f t="shared" si="13"/>
        <v>0</v>
      </c>
      <c r="Q32" s="58" t="b">
        <f t="shared" si="14"/>
        <v>0</v>
      </c>
      <c r="R32" s="58" t="b">
        <f t="shared" si="15"/>
        <v>0</v>
      </c>
      <c r="S32" s="58" t="b">
        <f t="shared" si="16"/>
        <v>0</v>
      </c>
      <c r="T32" s="58" t="b">
        <f t="shared" si="17"/>
        <v>0</v>
      </c>
    </row>
    <row r="33" spans="1:41" ht="15.75" x14ac:dyDescent="0.25">
      <c r="A33" s="72" t="s">
        <v>161</v>
      </c>
      <c r="B33" s="17"/>
      <c r="C33" s="69">
        <v>4</v>
      </c>
      <c r="D33" s="69"/>
      <c r="E33" s="18"/>
      <c r="F33" s="156"/>
      <c r="G33" s="72" t="s">
        <v>182</v>
      </c>
      <c r="H33" s="17"/>
      <c r="I33" s="69">
        <v>3</v>
      </c>
      <c r="J33" s="69" t="s">
        <v>5</v>
      </c>
      <c r="K33" s="18"/>
      <c r="O33" s="58" t="b">
        <f t="shared" si="12"/>
        <v>0</v>
      </c>
      <c r="P33" s="58" t="b">
        <f t="shared" si="13"/>
        <v>0</v>
      </c>
      <c r="Q33" s="58" t="b">
        <f t="shared" si="14"/>
        <v>0</v>
      </c>
      <c r="R33" s="58" t="b">
        <f t="shared" si="15"/>
        <v>0</v>
      </c>
      <c r="S33" s="58" t="b">
        <f t="shared" si="16"/>
        <v>0</v>
      </c>
      <c r="T33" s="58" t="b">
        <f t="shared" si="17"/>
        <v>0</v>
      </c>
    </row>
    <row r="34" spans="1:41" ht="15.75" x14ac:dyDescent="0.25">
      <c r="A34" s="72" t="s">
        <v>63</v>
      </c>
      <c r="B34" s="17"/>
      <c r="C34" s="69">
        <v>4</v>
      </c>
      <c r="D34" s="69" t="s">
        <v>11</v>
      </c>
      <c r="E34" s="18"/>
      <c r="F34" s="156"/>
      <c r="G34" s="72" t="s">
        <v>107</v>
      </c>
      <c r="H34" s="17"/>
      <c r="I34" s="69">
        <v>3</v>
      </c>
      <c r="J34" s="69" t="s">
        <v>6</v>
      </c>
      <c r="K34" s="18"/>
      <c r="O34" s="58" t="b">
        <f t="shared" si="12"/>
        <v>0</v>
      </c>
      <c r="P34" s="58" t="b">
        <f t="shared" si="13"/>
        <v>0</v>
      </c>
      <c r="Q34" s="58" t="b">
        <f t="shared" si="14"/>
        <v>0</v>
      </c>
      <c r="R34" s="58" t="b">
        <f t="shared" si="15"/>
        <v>0</v>
      </c>
      <c r="S34" s="58" t="b">
        <f t="shared" si="16"/>
        <v>0</v>
      </c>
      <c r="T34" s="58" t="b">
        <f t="shared" si="17"/>
        <v>0</v>
      </c>
    </row>
    <row r="35" spans="1:41" ht="15.75" x14ac:dyDescent="0.25">
      <c r="A35" s="72" t="s">
        <v>162</v>
      </c>
      <c r="B35" s="17"/>
      <c r="C35" s="69">
        <v>4</v>
      </c>
      <c r="D35" s="69"/>
      <c r="E35" s="18"/>
      <c r="F35" s="156"/>
      <c r="G35" s="72" t="s">
        <v>183</v>
      </c>
      <c r="H35" s="17"/>
      <c r="I35" s="69">
        <v>4</v>
      </c>
      <c r="J35" s="69" t="s">
        <v>8</v>
      </c>
      <c r="K35" s="18"/>
      <c r="O35" s="58" t="b">
        <f t="shared" si="12"/>
        <v>0</v>
      </c>
      <c r="P35" s="58" t="b">
        <f t="shared" si="13"/>
        <v>0</v>
      </c>
      <c r="Q35" s="58" t="b">
        <f t="shared" si="14"/>
        <v>0</v>
      </c>
      <c r="R35" s="58" t="b">
        <f t="shared" si="15"/>
        <v>0</v>
      </c>
      <c r="S35" s="58" t="b">
        <f t="shared" si="16"/>
        <v>0</v>
      </c>
      <c r="T35" s="58" t="b">
        <f t="shared" si="17"/>
        <v>0</v>
      </c>
    </row>
    <row r="36" spans="1:41" ht="15.75" x14ac:dyDescent="0.25">
      <c r="A36" s="72" t="s">
        <v>163</v>
      </c>
      <c r="B36" s="17"/>
      <c r="C36" s="69">
        <v>3</v>
      </c>
      <c r="D36" s="69" t="s">
        <v>8</v>
      </c>
      <c r="E36" s="18"/>
      <c r="F36" s="156"/>
      <c r="G36" s="72" t="s">
        <v>184</v>
      </c>
      <c r="H36" s="17"/>
      <c r="I36" s="69">
        <v>4</v>
      </c>
      <c r="J36" s="69" t="s">
        <v>6</v>
      </c>
      <c r="K36" s="18"/>
      <c r="O36" s="58" t="b">
        <f t="shared" si="12"/>
        <v>0</v>
      </c>
      <c r="P36" s="58" t="b">
        <f t="shared" si="13"/>
        <v>0</v>
      </c>
      <c r="Q36" s="58" t="b">
        <f t="shared" si="14"/>
        <v>0</v>
      </c>
      <c r="R36" s="58" t="b">
        <f t="shared" si="15"/>
        <v>0</v>
      </c>
      <c r="S36" s="58" t="b">
        <f t="shared" si="16"/>
        <v>0</v>
      </c>
      <c r="T36" s="58" t="b">
        <f t="shared" si="17"/>
        <v>0</v>
      </c>
    </row>
    <row r="37" spans="1:41" ht="15.75" x14ac:dyDescent="0.25">
      <c r="A37" s="72" t="s">
        <v>65</v>
      </c>
      <c r="B37" s="17"/>
      <c r="C37" s="69">
        <v>4</v>
      </c>
      <c r="D37" s="69"/>
      <c r="E37" s="18"/>
      <c r="F37" s="157"/>
      <c r="G37" s="113" t="s">
        <v>80</v>
      </c>
      <c r="H37" s="114"/>
      <c r="I37" s="115">
        <v>4</v>
      </c>
      <c r="J37" s="115"/>
      <c r="K37" s="116"/>
      <c r="O37" s="58" t="b">
        <f t="shared" si="12"/>
        <v>0</v>
      </c>
      <c r="P37" s="58" t="b">
        <f t="shared" si="13"/>
        <v>0</v>
      </c>
      <c r="Q37" s="58" t="b">
        <f t="shared" si="14"/>
        <v>0</v>
      </c>
      <c r="R37" s="58" t="b">
        <f t="shared" si="15"/>
        <v>0</v>
      </c>
      <c r="S37" s="58" t="b">
        <f t="shared" si="16"/>
        <v>0</v>
      </c>
      <c r="T37" s="58" t="b">
        <f t="shared" si="17"/>
        <v>0</v>
      </c>
    </row>
    <row r="38" spans="1:41" ht="15.75" x14ac:dyDescent="0.25">
      <c r="A38" s="72" t="s">
        <v>66</v>
      </c>
      <c r="B38" s="17"/>
      <c r="C38" s="69">
        <v>4</v>
      </c>
      <c r="D38" s="69" t="s">
        <v>8</v>
      </c>
      <c r="E38" s="18"/>
      <c r="F38" s="156"/>
      <c r="G38" s="80" t="s">
        <v>14</v>
      </c>
      <c r="H38" s="81" t="s">
        <v>1</v>
      </c>
      <c r="I38" s="81" t="s">
        <v>15</v>
      </c>
      <c r="J38" s="81" t="s">
        <v>2</v>
      </c>
      <c r="K38" s="81" t="s">
        <v>92</v>
      </c>
      <c r="O38" s="58" t="b">
        <f t="shared" si="12"/>
        <v>0</v>
      </c>
      <c r="P38" s="58" t="b">
        <f t="shared" si="13"/>
        <v>0</v>
      </c>
      <c r="Q38" s="58" t="b">
        <f t="shared" si="14"/>
        <v>0</v>
      </c>
      <c r="R38" s="58" t="b">
        <f t="shared" ref="R38:R39" si="18">IF(H38="A",I38*4,IF(H38="A-",I38*3.7,IF(H38="B-",I38*2.7,IF(H38="B+",I38*3.3,IF(H38="C+",I38*2.3,IF(H38="C",I38*2,IF(H38="C-",I38*1.7,IF(H38="D+",I38*1.3,IF(H38="D",I38*1,IF(H38="F",I38*0, IF(H38="B",I38*3, IF(H38="F12", FALSE, IF(H38="S13", FALSE, IF(H38="B",I38*3))))))))))))))</f>
        <v>0</v>
      </c>
      <c r="S38" s="58" t="b">
        <f t="shared" ref="S38:S39" si="19">IF(H38="A",I38,IF(H38="A-",I38,IF(H38="B+",I38,IF(H38="B-",I38,IF(H38="B",I38,IF(H38="C+",I38,IF(H38="C",I38,IF(H38="C-",I38,IF(H38="D+",I38,IF(H38="D",I38,IF(H38="F",0,IF(H38="I",0,IF(H38="P",I38)))))))))))))</f>
        <v>0</v>
      </c>
      <c r="T38" s="58" t="b">
        <f t="shared" ref="T38:T39" si="20">IF(H38="A",I38,IF(H38="A-",I38,IF(H38="B+",I38,IF(H38="B-",I38,IF(H38="B",I38,IF(H38="C+",I38,IF(H38="C",I38,IF(H38="C-",I38,IF(H38="D+",I38,IF(H38="D",I38,IF(H38="F",I38,IF(H38="I",0,IF(H38="P",0)))))))))))))</f>
        <v>0</v>
      </c>
    </row>
    <row r="39" spans="1:41" ht="15.75" x14ac:dyDescent="0.25">
      <c r="A39" s="72" t="s">
        <v>164</v>
      </c>
      <c r="B39" s="17"/>
      <c r="C39" s="69">
        <v>4</v>
      </c>
      <c r="D39" s="69"/>
      <c r="E39" s="18"/>
      <c r="F39" s="156"/>
      <c r="G39" s="164" t="s">
        <v>106</v>
      </c>
      <c r="H39" s="164"/>
      <c r="I39" s="164"/>
      <c r="J39" s="164"/>
      <c r="K39" s="164"/>
      <c r="O39" s="58" t="b">
        <f t="shared" si="12"/>
        <v>0</v>
      </c>
      <c r="P39" s="58" t="b">
        <f t="shared" si="13"/>
        <v>0</v>
      </c>
      <c r="Q39" s="58" t="b">
        <f t="shared" si="14"/>
        <v>0</v>
      </c>
      <c r="R39" s="58" t="b">
        <f t="shared" si="18"/>
        <v>0</v>
      </c>
      <c r="S39" s="58" t="b">
        <f t="shared" si="19"/>
        <v>0</v>
      </c>
      <c r="T39" s="58" t="b">
        <f t="shared" si="20"/>
        <v>0</v>
      </c>
    </row>
    <row r="40" spans="1:41" ht="15.75" customHeight="1" x14ac:dyDescent="0.25">
      <c r="A40" s="80" t="s">
        <v>12</v>
      </c>
      <c r="B40" s="81" t="s">
        <v>1</v>
      </c>
      <c r="C40" s="81" t="s">
        <v>15</v>
      </c>
      <c r="D40" s="81" t="s">
        <v>2</v>
      </c>
      <c r="E40" s="81" t="s">
        <v>92</v>
      </c>
      <c r="F40" s="156"/>
      <c r="G40" s="164"/>
      <c r="H40" s="164"/>
      <c r="I40" s="164"/>
      <c r="J40" s="164"/>
      <c r="K40" s="164"/>
      <c r="O40" s="58" t="b">
        <f t="shared" ref="O40" si="21">IF(B40="A",C40*4,IF(B40="A-",C40*3.7,IF(B40="B-",C40*2.7,IF(B40="B+",C40*3.3,IF(B40="C+",C40*2.3,IF(B40="C",C40*2,IF(B40="C-",C40*1.7,IF(B40="D+",C40*1.3,IF(B40="D",C40*1,IF(B40="F",C40*0, IF(B40="B",C40*3, IF(B40="F12", FALSE, IF(B40="S13", FALSE, IF(B40="B",C40*3))))))))))))))</f>
        <v>0</v>
      </c>
      <c r="P40" s="58" t="b">
        <f t="shared" ref="P40" si="22">IF(B40="A",C40,IF(B40="A-",C40,IF(B40="B+",C40,IF(B40="B-",C40,IF(B40="B",C40,IF(B40="C+",C40,IF(B40="C",C40,IF(B40="C-",C40,IF(B40="D+",C40,IF(B40="D",C40,IF(B40="F",0,IF(B40="I",0,IF(B40="P",C40)))))))))))))</f>
        <v>0</v>
      </c>
      <c r="Q40" s="58" t="b">
        <f t="shared" ref="Q40" si="23">IF(B40="A",C40,IF(B40="A-",C40,IF(B40="B+",C40,IF(B40="B-",C40,IF(B40="B",C40,IF(B40="C+",C40,IF(B40="C",C40,IF(B40="C-",C40,IF(B40="D+",C40,IF(B40="D",C40,IF(B40="F",C40,IF(B40="I",0,IF(B40="P",0)))))))))))))</f>
        <v>0</v>
      </c>
      <c r="R40" s="58" t="b">
        <f t="shared" ref="R40:R45" si="24">IF(H40="A",I40*4,IF(H40="A-",I40*3.7,IF(H40="B-",I40*2.7,IF(H40="B+",I40*3.3,IF(H40="C+",I40*2.3,IF(H40="C",I40*2,IF(H40="C-",I40*1.7,IF(H40="D+",I40*1.3,IF(H40="D",I40*1,IF(H40="F",I40*0, IF(H40="B",I40*3, IF(H40="F12", FALSE, IF(H40="S13", FALSE, IF(H40="B",I40*3))))))))))))))</f>
        <v>0</v>
      </c>
      <c r="S40" s="58" t="b">
        <f t="shared" ref="S40:S45" si="25">IF(H40="A",I40,IF(H40="A-",I40,IF(H40="B+",I40,IF(H40="B-",I40,IF(H40="B",I40,IF(H40="C+",I40,IF(H40="C",I40,IF(H40="C-",I40,IF(H40="D+",I40,IF(H40="D",I40,IF(H40="F",0,IF(H40="I",0,IF(H40="P",I40)))))))))))))</f>
        <v>0</v>
      </c>
      <c r="T40" s="58" t="b">
        <f t="shared" ref="T40:T45" si="26">IF(H40="A",I40,IF(H40="A-",I40,IF(H40="B+",I40,IF(H40="B-",I40,IF(H40="B",I40,IF(H40="C+",I40,IF(H40="C",I40,IF(H40="C-",I40,IF(H40="D+",I40,IF(H40="D",I40,IF(H40="F",I40,IF(H40="I",0,IF(H40="P",0)))))))))))))</f>
        <v>0</v>
      </c>
    </row>
    <row r="41" spans="1:41" ht="15.75" x14ac:dyDescent="0.25">
      <c r="A41" s="72" t="s">
        <v>165</v>
      </c>
      <c r="B41" s="17"/>
      <c r="C41" s="69">
        <v>4</v>
      </c>
      <c r="D41" s="69"/>
      <c r="E41" s="18"/>
      <c r="F41" s="156"/>
      <c r="G41" s="72" t="s">
        <v>185</v>
      </c>
      <c r="H41" s="17"/>
      <c r="I41" s="69">
        <v>3</v>
      </c>
      <c r="J41" s="69" t="s">
        <v>8</v>
      </c>
      <c r="K41" s="18"/>
      <c r="O41" s="58" t="b">
        <f t="shared" ref="O41:O55" si="27">IF(B41="A",C41*4,IF(B41="A-",C41*3.7,IF(B41="B-",C41*2.7,IF(B41="B+",C41*3.3,IF(B41="C+",C41*2.3,IF(B41="C",C41*2,IF(B41="C-",C41*1.7,IF(B41="D+",C41*1.3,IF(B41="D",C41*1,IF(B41="F",C41*0, IF(B41="B",C41*3, IF(B41="F12", FALSE, IF(B41="S13", FALSE, IF(B41="B",C41*3))))))))))))))</f>
        <v>0</v>
      </c>
      <c r="P41" s="58" t="b">
        <f t="shared" ref="P41:P55" si="28">IF(B41="A",C41,IF(B41="A-",C41,IF(B41="B+",C41,IF(B41="B-",C41,IF(B41="B",C41,IF(B41="C+",C41,IF(B41="C",C41,IF(B41="C-",C41,IF(B41="D+",C41,IF(B41="D",C41,IF(B41="F",0,IF(B41="I",0,IF(B41="P",C41)))))))))))))</f>
        <v>0</v>
      </c>
      <c r="Q41" s="58" t="b">
        <f t="shared" ref="Q41:Q55" si="29">IF(B41="A",C41,IF(B41="A-",C41,IF(B41="B+",C41,IF(B41="B-",C41,IF(B41="B",C41,IF(B41="C+",C41,IF(B41="C",C41,IF(B41="C-",C41,IF(B41="D+",C41,IF(B41="D",C41,IF(B41="F",C41,IF(B41="I",0,IF(B41="P",0)))))))))))))</f>
        <v>0</v>
      </c>
      <c r="R41" s="58" t="b">
        <f t="shared" si="24"/>
        <v>0</v>
      </c>
      <c r="S41" s="58" t="b">
        <f t="shared" si="25"/>
        <v>0</v>
      </c>
      <c r="T41" s="58" t="b">
        <f t="shared" si="26"/>
        <v>0</v>
      </c>
    </row>
    <row r="42" spans="1:41" ht="15.75" x14ac:dyDescent="0.25">
      <c r="A42" s="72" t="s">
        <v>166</v>
      </c>
      <c r="B42" s="17"/>
      <c r="C42" s="69">
        <v>4</v>
      </c>
      <c r="D42" s="69" t="s">
        <v>11</v>
      </c>
      <c r="E42" s="18"/>
      <c r="F42" s="156"/>
      <c r="G42" s="72" t="s">
        <v>186</v>
      </c>
      <c r="H42" s="21"/>
      <c r="I42" s="69">
        <v>2</v>
      </c>
      <c r="J42" s="69"/>
      <c r="K42" s="18"/>
      <c r="O42" s="58" t="b">
        <f t="shared" si="27"/>
        <v>0</v>
      </c>
      <c r="P42" s="58" t="b">
        <f t="shared" si="28"/>
        <v>0</v>
      </c>
      <c r="Q42" s="58" t="b">
        <f t="shared" si="29"/>
        <v>0</v>
      </c>
      <c r="R42" s="58" t="b">
        <f t="shared" si="24"/>
        <v>0</v>
      </c>
      <c r="S42" s="58" t="b">
        <f t="shared" si="25"/>
        <v>0</v>
      </c>
      <c r="T42" s="58" t="b">
        <f t="shared" si="26"/>
        <v>0</v>
      </c>
    </row>
    <row r="43" spans="1:41" ht="15.75" x14ac:dyDescent="0.25">
      <c r="A43" s="72" t="s">
        <v>68</v>
      </c>
      <c r="B43" s="17"/>
      <c r="C43" s="69">
        <v>4</v>
      </c>
      <c r="D43" s="69"/>
      <c r="E43" s="18"/>
      <c r="F43" s="156"/>
      <c r="G43" s="72" t="s">
        <v>173</v>
      </c>
      <c r="H43" s="17"/>
      <c r="I43" s="69">
        <v>3</v>
      </c>
      <c r="J43" s="69"/>
      <c r="K43" s="18"/>
      <c r="O43" s="58" t="b">
        <f t="shared" si="27"/>
        <v>0</v>
      </c>
      <c r="P43" s="58" t="b">
        <f t="shared" si="28"/>
        <v>0</v>
      </c>
      <c r="Q43" s="58" t="b">
        <f t="shared" si="29"/>
        <v>0</v>
      </c>
      <c r="R43" s="58" t="b">
        <f t="shared" si="24"/>
        <v>0</v>
      </c>
      <c r="S43" s="58" t="b">
        <f t="shared" si="25"/>
        <v>0</v>
      </c>
      <c r="T43" s="58" t="b">
        <f t="shared" si="26"/>
        <v>0</v>
      </c>
    </row>
    <row r="44" spans="1:41" ht="15.75" x14ac:dyDescent="0.25">
      <c r="A44" s="72" t="s">
        <v>175</v>
      </c>
      <c r="B44" s="17"/>
      <c r="C44" s="69">
        <v>4</v>
      </c>
      <c r="D44" s="69"/>
      <c r="E44" s="18"/>
      <c r="F44" s="156"/>
      <c r="G44" s="72" t="s">
        <v>174</v>
      </c>
      <c r="H44" s="21"/>
      <c r="I44" s="69">
        <v>2</v>
      </c>
      <c r="J44" s="69" t="s">
        <v>5</v>
      </c>
      <c r="K44" s="18"/>
      <c r="O44" s="58" t="b">
        <f t="shared" si="27"/>
        <v>0</v>
      </c>
      <c r="P44" s="58" t="b">
        <f t="shared" si="28"/>
        <v>0</v>
      </c>
      <c r="Q44" s="58" t="b">
        <f t="shared" si="29"/>
        <v>0</v>
      </c>
      <c r="R44" s="58" t="b">
        <f t="shared" si="24"/>
        <v>0</v>
      </c>
      <c r="S44" s="58" t="b">
        <f t="shared" si="25"/>
        <v>0</v>
      </c>
      <c r="T44" s="58" t="b">
        <f t="shared" si="26"/>
        <v>0</v>
      </c>
    </row>
    <row r="45" spans="1:41" ht="15.75" x14ac:dyDescent="0.25">
      <c r="A45" s="72" t="s">
        <v>161</v>
      </c>
      <c r="B45" s="17"/>
      <c r="C45" s="69">
        <v>4</v>
      </c>
      <c r="D45" s="69"/>
      <c r="E45" s="18"/>
      <c r="F45" s="156"/>
      <c r="G45" s="72" t="s">
        <v>169</v>
      </c>
      <c r="H45" s="17"/>
      <c r="I45" s="69">
        <v>3</v>
      </c>
      <c r="J45" s="69"/>
      <c r="K45" s="18"/>
      <c r="O45" s="58" t="b">
        <f t="shared" si="27"/>
        <v>0</v>
      </c>
      <c r="P45" s="58" t="b">
        <f t="shared" si="28"/>
        <v>0</v>
      </c>
      <c r="Q45" s="58" t="b">
        <f t="shared" si="29"/>
        <v>0</v>
      </c>
      <c r="R45" s="58" t="b">
        <f t="shared" si="24"/>
        <v>0</v>
      </c>
      <c r="S45" s="58" t="b">
        <f t="shared" si="25"/>
        <v>0</v>
      </c>
      <c r="T45" s="58" t="b">
        <f t="shared" si="26"/>
        <v>0</v>
      </c>
    </row>
    <row r="46" spans="1:41" ht="15" customHeight="1" x14ac:dyDescent="0.25">
      <c r="A46" s="72" t="s">
        <v>176</v>
      </c>
      <c r="B46" s="17"/>
      <c r="C46" s="69">
        <v>3</v>
      </c>
      <c r="D46" s="69"/>
      <c r="E46" s="18"/>
      <c r="F46" s="157"/>
      <c r="G46" s="72" t="s">
        <v>168</v>
      </c>
      <c r="H46" s="21"/>
      <c r="I46" s="69">
        <v>2</v>
      </c>
      <c r="J46" s="69" t="s">
        <v>5</v>
      </c>
      <c r="K46" s="18"/>
      <c r="O46" s="58" t="b">
        <f t="shared" si="27"/>
        <v>0</v>
      </c>
      <c r="P46" s="58" t="b">
        <f t="shared" si="28"/>
        <v>0</v>
      </c>
      <c r="Q46" s="58" t="b">
        <f t="shared" si="29"/>
        <v>0</v>
      </c>
      <c r="R46" s="58" t="b">
        <f t="shared" ref="R46:R50" si="30">IF(H46="A",I46*4,IF(H46="A-",I46*3.7,IF(H46="B-",I46*2.7,IF(H46="B+",I46*3.3,IF(H46="C+",I46*2.3,IF(H46="C",I46*2,IF(H46="C-",I46*1.7,IF(H46="D+",I46*1.3,IF(H46="D",I46*1,IF(H46="F",I46*0, IF(H46="B",I46*3, IF(H46="F12", FALSE, IF(H46="S13", FALSE, IF(H46="B",I46*3))))))))))))))</f>
        <v>0</v>
      </c>
      <c r="S46" s="58" t="b">
        <f t="shared" ref="S46:S50" si="31">IF(H46="A",I46,IF(H46="A-",I46,IF(H46="B+",I46,IF(H46="B-",I46,IF(H46="B",I46,IF(H46="C+",I46,IF(H46="C",I46,IF(H46="C-",I46,IF(H46="D+",I46,IF(H46="D",I46,IF(H46="F",0,IF(H46="I",0,IF(H46="P",I46)))))))))))))</f>
        <v>0</v>
      </c>
      <c r="T46" s="58" t="b">
        <f t="shared" ref="T46:T50" si="32">IF(H46="A",I46,IF(H46="A-",I46,IF(H46="B+",I46,IF(H46="B-",I46,IF(H46="B",I46,IF(H46="C+",I46,IF(H46="C",I46,IF(H46="C-",I46,IF(H46="D+",I46,IF(H46="D",I46,IF(H46="F",I46,IF(H46="I",0,IF(H46="P",0)))))))))))))</f>
        <v>0</v>
      </c>
      <c r="AL46" s="82"/>
      <c r="AM46" s="82"/>
      <c r="AN46" s="82"/>
      <c r="AO46" s="82"/>
    </row>
    <row r="47" spans="1:41" ht="15.75" x14ac:dyDescent="0.25">
      <c r="A47" s="72" t="s">
        <v>177</v>
      </c>
      <c r="B47" s="17"/>
      <c r="C47" s="69">
        <v>3</v>
      </c>
      <c r="D47" s="69"/>
      <c r="E47" s="18"/>
      <c r="F47" s="157"/>
      <c r="G47" s="72" t="s">
        <v>171</v>
      </c>
      <c r="H47" s="17"/>
      <c r="I47" s="69">
        <v>3</v>
      </c>
      <c r="J47" s="69" t="s">
        <v>6</v>
      </c>
      <c r="K47" s="18"/>
      <c r="O47" s="58" t="b">
        <f t="shared" si="27"/>
        <v>0</v>
      </c>
      <c r="P47" s="58" t="b">
        <f t="shared" si="28"/>
        <v>0</v>
      </c>
      <c r="Q47" s="58" t="b">
        <f t="shared" si="29"/>
        <v>0</v>
      </c>
      <c r="R47" s="58" t="b">
        <f t="shared" si="30"/>
        <v>0</v>
      </c>
      <c r="S47" s="58" t="b">
        <f t="shared" si="31"/>
        <v>0</v>
      </c>
      <c r="T47" s="58" t="b">
        <f t="shared" si="32"/>
        <v>0</v>
      </c>
      <c r="AL47" s="83"/>
      <c r="AM47" s="83"/>
      <c r="AN47" s="83"/>
      <c r="AO47" s="83"/>
    </row>
    <row r="48" spans="1:41" ht="15" customHeight="1" x14ac:dyDescent="0.25">
      <c r="A48" s="72" t="s">
        <v>72</v>
      </c>
      <c r="B48" s="17"/>
      <c r="C48" s="69">
        <v>4</v>
      </c>
      <c r="D48" s="69"/>
      <c r="E48" s="18"/>
      <c r="F48" s="157"/>
      <c r="G48" s="72" t="s">
        <v>170</v>
      </c>
      <c r="H48" s="17"/>
      <c r="I48" s="69">
        <v>3</v>
      </c>
      <c r="J48" s="69"/>
      <c r="K48" s="18"/>
      <c r="O48" s="58" t="b">
        <f t="shared" si="27"/>
        <v>0</v>
      </c>
      <c r="P48" s="58" t="b">
        <f t="shared" si="28"/>
        <v>0</v>
      </c>
      <c r="Q48" s="58" t="b">
        <f t="shared" si="29"/>
        <v>0</v>
      </c>
      <c r="R48" s="58" t="b">
        <f t="shared" si="30"/>
        <v>0</v>
      </c>
      <c r="S48" s="58" t="b">
        <f t="shared" si="31"/>
        <v>0</v>
      </c>
      <c r="T48" s="58" t="b">
        <f t="shared" si="32"/>
        <v>0</v>
      </c>
      <c r="AL48" s="84"/>
      <c r="AM48" s="84"/>
      <c r="AN48" s="84"/>
      <c r="AO48" s="84"/>
    </row>
    <row r="49" spans="1:43" ht="15" customHeight="1" x14ac:dyDescent="0.25">
      <c r="A49" s="72" t="s">
        <v>178</v>
      </c>
      <c r="B49" s="17"/>
      <c r="C49" s="69">
        <v>4</v>
      </c>
      <c r="D49" s="69"/>
      <c r="E49" s="18"/>
      <c r="F49" s="157"/>
      <c r="G49" s="72" t="s">
        <v>105</v>
      </c>
      <c r="H49" s="17"/>
      <c r="I49" s="69">
        <v>4</v>
      </c>
      <c r="J49" s="69" t="s">
        <v>6</v>
      </c>
      <c r="K49" s="18"/>
      <c r="O49" s="58" t="b">
        <f t="shared" si="27"/>
        <v>0</v>
      </c>
      <c r="P49" s="58" t="b">
        <f t="shared" si="28"/>
        <v>0</v>
      </c>
      <c r="Q49" s="58" t="b">
        <f t="shared" si="29"/>
        <v>0</v>
      </c>
      <c r="R49" s="58" t="b">
        <f t="shared" si="30"/>
        <v>0</v>
      </c>
      <c r="S49" s="58" t="b">
        <f t="shared" si="31"/>
        <v>0</v>
      </c>
      <c r="T49" s="58" t="b">
        <f t="shared" si="32"/>
        <v>0</v>
      </c>
      <c r="AL49" s="84"/>
      <c r="AM49" s="84"/>
      <c r="AN49" s="84"/>
      <c r="AO49" s="84"/>
    </row>
    <row r="50" spans="1:43" ht="15.75" customHeight="1" x14ac:dyDescent="0.25">
      <c r="A50" s="72" t="s">
        <v>179</v>
      </c>
      <c r="B50" s="17"/>
      <c r="C50" s="69">
        <v>4</v>
      </c>
      <c r="D50" s="69" t="s">
        <v>5</v>
      </c>
      <c r="E50" s="18"/>
      <c r="F50" s="157"/>
      <c r="O50" s="58" t="b">
        <f t="shared" si="27"/>
        <v>0</v>
      </c>
      <c r="P50" s="58" t="b">
        <f t="shared" si="28"/>
        <v>0</v>
      </c>
      <c r="Q50" s="58" t="b">
        <f t="shared" si="29"/>
        <v>0</v>
      </c>
      <c r="R50" s="58" t="b">
        <f t="shared" si="30"/>
        <v>0</v>
      </c>
      <c r="S50" s="58" t="b">
        <f t="shared" si="31"/>
        <v>0</v>
      </c>
      <c r="T50" s="58" t="b">
        <f t="shared" si="32"/>
        <v>0</v>
      </c>
      <c r="AK50" s="85"/>
      <c r="AL50" s="82"/>
      <c r="AM50" s="82"/>
      <c r="AN50" s="82"/>
      <c r="AO50" s="82"/>
      <c r="AP50" s="85"/>
      <c r="AQ50" s="85"/>
    </row>
    <row r="51" spans="1:43" ht="15" customHeight="1" x14ac:dyDescent="0.25">
      <c r="A51" s="72" t="s">
        <v>180</v>
      </c>
      <c r="B51" s="17"/>
      <c r="C51" s="69">
        <v>4</v>
      </c>
      <c r="D51" s="69" t="s">
        <v>5</v>
      </c>
      <c r="E51" s="18"/>
      <c r="F51" s="157"/>
      <c r="O51" s="58" t="b">
        <f t="shared" si="27"/>
        <v>0</v>
      </c>
      <c r="P51" s="58" t="b">
        <f t="shared" si="28"/>
        <v>0</v>
      </c>
      <c r="Q51" s="58" t="b">
        <f t="shared" si="29"/>
        <v>0</v>
      </c>
      <c r="R51" s="58" t="b">
        <f>IF(H52="A",I52*4,IF(H52="A-",I52*3.7,IF(H52="B-",I52*2.7,IF(H52="B+",I52*3.3,IF(H52="C+",I52*2.3,IF(H52="C",I52*2,IF(H52="C-",I52*1.7,IF(H52="D+",I52*1.3,IF(H52="D",I52*1,IF(H52="F",I52*0, IF(H52="B",I52*3, IF(H52="F12", FALSE, IF(H52="S13", FALSE, IF(H52="B",I52*3))))))))))))))</f>
        <v>0</v>
      </c>
      <c r="S51" s="58" t="b">
        <f>IF(H52="A",I52,IF(H52="A-",I52,IF(H52="B+",I52,IF(H52="B-",I52,IF(H52="B",I52,IF(H52="C+",I52,IF(H52="C",I52,IF(H52="C-",I52,IF(H52="D+",I52,IF(H52="D",I52,IF(H52="F",0,IF(H52="I",0,IF(H52="P",I52)))))))))))))</f>
        <v>0</v>
      </c>
      <c r="T51" s="58" t="b">
        <f>IF(H52="A",I52,IF(H52="A-",I52,IF(H52="B+",I52,IF(H52="B-",I52,IF(H52="B",I52,IF(H52="C+",I52,IF(H52="C",I52,IF(H52="C-",I52,IF(H52="D+",I52,IF(H52="D",I52,IF(H52="F",I52,IF(H52="I",0,IF(H52="P",0)))))))))))))</f>
        <v>0</v>
      </c>
      <c r="AK51" s="85"/>
      <c r="AL51" s="83"/>
      <c r="AM51" s="83"/>
      <c r="AN51" s="83"/>
      <c r="AO51" s="83"/>
      <c r="AP51" s="85"/>
      <c r="AQ51" s="85"/>
    </row>
    <row r="52" spans="1:43" ht="15" customHeight="1" x14ac:dyDescent="0.25">
      <c r="A52" s="72" t="s">
        <v>74</v>
      </c>
      <c r="B52" s="17"/>
      <c r="C52" s="69">
        <v>4</v>
      </c>
      <c r="D52" s="69"/>
      <c r="E52" s="18"/>
      <c r="F52" s="157"/>
      <c r="G52" s="112" t="s">
        <v>230</v>
      </c>
      <c r="H52" s="87" t="s">
        <v>1</v>
      </c>
      <c r="I52" s="87" t="s">
        <v>15</v>
      </c>
      <c r="J52" s="87" t="s">
        <v>2</v>
      </c>
      <c r="K52" s="87" t="s">
        <v>92</v>
      </c>
      <c r="O52" s="58" t="b">
        <f t="shared" si="27"/>
        <v>0</v>
      </c>
      <c r="P52" s="58" t="b">
        <f t="shared" si="28"/>
        <v>0</v>
      </c>
      <c r="Q52" s="58" t="b">
        <f t="shared" si="29"/>
        <v>0</v>
      </c>
      <c r="R52" s="58" t="b">
        <f>IF(H53="A",I53*4,IF(H53="A-",I53*3.7,IF(H53="B-",I53*2.7,IF(H53="B+",I53*3.3,IF(H53="C+",I53*2.3,IF(H53="C",I53*2,IF(H53="C-",I53*1.7,IF(H53="D+",I53*1.3,IF(H53="D",I53*1,IF(H53="F",I53*0, IF(H53="B",I53*3, IF(H53="F12", FALSE, IF(H53="S13", FALSE, IF(H53="B",I53*3))))))))))))))</f>
        <v>0</v>
      </c>
      <c r="S52" s="58" t="b">
        <f>IF(H53="A",I53,IF(H53="A-",I53,IF(H53="B+",I53,IF(H53="B-",I53,IF(H53="B",I53,IF(H53="C+",I53,IF(H53="C",I53,IF(H53="C-",I53,IF(H53="D+",I53,IF(H53="D",I53,IF(H53="F",0,IF(H53="I",0,IF(H53="P",I53)))))))))))))</f>
        <v>0</v>
      </c>
      <c r="T52" s="58" t="b">
        <f>IF(H53="A",I53,IF(H53="A-",I53,IF(H53="B+",I53,IF(H53="B-",I53,IF(H53="B",I53,IF(H53="C+",I53,IF(H53="C",I53,IF(H53="C-",I53,IF(H53="D+",I53,IF(H53="D",I53,IF(H53="F",I53,IF(H53="I",0,IF(H53="P",0)))))))))))))</f>
        <v>0</v>
      </c>
      <c r="AK52" s="85"/>
      <c r="AL52" s="84"/>
      <c r="AM52" s="84"/>
      <c r="AN52" s="84"/>
      <c r="AO52" s="84"/>
      <c r="AP52" s="85"/>
      <c r="AQ52" s="85"/>
    </row>
    <row r="53" spans="1:43" ht="15.75" customHeight="1" x14ac:dyDescent="0.25">
      <c r="A53" s="72" t="s">
        <v>167</v>
      </c>
      <c r="B53" s="17"/>
      <c r="C53" s="69">
        <v>3</v>
      </c>
      <c r="D53" s="69"/>
      <c r="E53" s="18"/>
      <c r="F53" s="157"/>
      <c r="G53" s="72" t="s">
        <v>231</v>
      </c>
      <c r="H53" s="18"/>
      <c r="I53" s="69">
        <v>1</v>
      </c>
      <c r="J53" s="69"/>
      <c r="K53" s="18"/>
      <c r="M53" s="88"/>
      <c r="N53" s="88"/>
      <c r="O53" s="58" t="b">
        <f t="shared" si="27"/>
        <v>0</v>
      </c>
      <c r="P53" s="58" t="b">
        <f t="shared" si="28"/>
        <v>0</v>
      </c>
      <c r="Q53" s="58" t="b">
        <f t="shared" si="29"/>
        <v>0</v>
      </c>
      <c r="R53" s="58" t="b">
        <f>IF(H54="A",I54*4,IF(H54="A-",I54*3.7,IF(H54="B-",I54*2.7,IF(H54="B+",I54*3.3,IF(H54="C+",I54*2.3,IF(H54="C",I54*2,IF(H54="C-",I54*1.7,IF(H54="D+",I54*1.3,IF(H54="D",I54*1,IF(H54="F",I54*0, IF(H54="B",I54*3, IF(H54="F12", FALSE, IF(H54="S13", FALSE, IF(H54="B",I54*3))))))))))))))</f>
        <v>0</v>
      </c>
      <c r="S53" s="58" t="b">
        <f>IF(H54="A",I54,IF(H54="A-",I54,IF(H54="B+",I54,IF(H54="B-",I54,IF(H54="B",I54,IF(H54="C+",I54,IF(H54="C",I54,IF(H54="C-",I54,IF(H54="D+",I54,IF(H54="D",I54,IF(H54="F",0,IF(H54="I",0,IF(H54="P",I54)))))))))))))</f>
        <v>0</v>
      </c>
      <c r="T53" s="58" t="b">
        <f>IF(H54="A",I54,IF(H54="A-",I54,IF(H54="B+",I54,IF(H54="B-",I54,IF(H54="B",I54,IF(H54="C+",I54,IF(H54="C",I54,IF(H54="C-",I54,IF(H54="D+",I54,IF(H54="D",I54,IF(H54="F",I54,IF(H54="I",0,IF(H54="P",0)))))))))))))</f>
        <v>0</v>
      </c>
      <c r="AK53" s="85"/>
      <c r="AL53" s="84"/>
      <c r="AM53" s="84"/>
      <c r="AN53" s="84"/>
      <c r="AO53" s="84"/>
      <c r="AP53" s="85"/>
      <c r="AQ53" s="85"/>
    </row>
    <row r="54" spans="1:43" ht="15.75" customHeight="1" x14ac:dyDescent="0.25">
      <c r="A54" s="72" t="s">
        <v>164</v>
      </c>
      <c r="B54" s="17"/>
      <c r="C54" s="69">
        <v>4</v>
      </c>
      <c r="D54" s="69"/>
      <c r="E54" s="18"/>
      <c r="F54" s="157"/>
      <c r="G54" s="72" t="s">
        <v>232</v>
      </c>
      <c r="H54" s="18"/>
      <c r="I54" s="69">
        <v>2</v>
      </c>
      <c r="J54" s="69"/>
      <c r="K54" s="18"/>
      <c r="M54" s="88"/>
      <c r="N54" s="88"/>
      <c r="O54" s="58" t="b">
        <f t="shared" si="27"/>
        <v>0</v>
      </c>
      <c r="P54" s="58" t="b">
        <f t="shared" si="28"/>
        <v>0</v>
      </c>
      <c r="Q54" s="58" t="b">
        <f t="shared" si="29"/>
        <v>0</v>
      </c>
      <c r="AK54" s="85"/>
      <c r="AL54" s="84"/>
      <c r="AM54" s="84"/>
      <c r="AN54" s="84"/>
      <c r="AO54" s="84"/>
      <c r="AP54" s="85"/>
      <c r="AQ54" s="85"/>
    </row>
    <row r="55" spans="1:43" ht="15" customHeight="1" x14ac:dyDescent="0.25">
      <c r="A55" s="72" t="s">
        <v>76</v>
      </c>
      <c r="B55" s="17"/>
      <c r="C55" s="69">
        <v>4</v>
      </c>
      <c r="D55" s="69"/>
      <c r="E55" s="18"/>
      <c r="F55" s="157"/>
      <c r="G55" s="72" t="s">
        <v>233</v>
      </c>
      <c r="H55" s="18"/>
      <c r="I55" s="69">
        <v>3</v>
      </c>
      <c r="J55" s="69" t="s">
        <v>5</v>
      </c>
      <c r="K55" s="18"/>
      <c r="O55" s="58" t="b">
        <f t="shared" si="27"/>
        <v>0</v>
      </c>
      <c r="P55" s="58" t="b">
        <f t="shared" si="28"/>
        <v>0</v>
      </c>
      <c r="Q55" s="58" t="b">
        <f t="shared" si="29"/>
        <v>0</v>
      </c>
      <c r="R55" s="58" t="b">
        <f t="shared" ref="R55:R64" si="33">IF(H55="A",I55*4,IF(H55="A-",I55*3.7,IF(H55="B-",I55*2.7,IF(H55="B+",I55*3.3,IF(H55="C+",I55*2.3,IF(H55="C",I55*2,IF(H55="C-",I55*1.7,IF(H55="D+",I55*1.3,IF(H55="D",I55*1,IF(H55="F",I55*0, IF(H55="B",I55*3, IF(H55="F12", FALSE, IF(H55="S13", FALSE, IF(H55="B",I55*3))))))))))))))</f>
        <v>0</v>
      </c>
      <c r="S55" s="58" t="b">
        <f t="shared" ref="S55:S64" si="34">IF(H55="A",I55,IF(H55="A-",I55,IF(H55="B+",I55,IF(H55="B-",I55,IF(H55="B",I55,IF(H55="C+",I55,IF(H55="C",I55,IF(H55="C-",I55,IF(H55="D+",I55,IF(H55="D",I55,IF(H55="F",0,IF(H55="I",0,IF(H55="P",I55)))))))))))))</f>
        <v>0</v>
      </c>
      <c r="T55" s="58" t="b">
        <f t="shared" ref="T55:T64" si="35">IF(H55="A",I55,IF(H55="A-",I55,IF(H55="B+",I55,IF(H55="B-",I55,IF(H55="B",I55,IF(H55="C+",I55,IF(H55="C",I55,IF(H55="C-",I55,IF(H55="D+",I55,IF(H55="D",I55,IF(H55="F",I55,IF(H55="I",0,IF(H55="P",0)))))))))))))</f>
        <v>0</v>
      </c>
      <c r="AK55" s="85"/>
      <c r="AL55" s="89"/>
      <c r="AM55" s="84"/>
      <c r="AN55" s="84"/>
      <c r="AO55" s="84"/>
      <c r="AP55" s="85"/>
      <c r="AQ55" s="85"/>
    </row>
    <row r="56" spans="1:43" ht="15" customHeight="1" x14ac:dyDescent="0.25">
      <c r="A56" s="90"/>
      <c r="B56" s="90"/>
      <c r="C56" s="90"/>
      <c r="D56" s="90"/>
      <c r="E56" s="90"/>
      <c r="F56" s="90"/>
      <c r="G56" s="72" t="s">
        <v>234</v>
      </c>
      <c r="H56" s="18"/>
      <c r="I56" s="69">
        <v>3</v>
      </c>
      <c r="J56" s="69"/>
      <c r="K56" s="18"/>
      <c r="R56" s="58" t="b">
        <f t="shared" si="33"/>
        <v>0</v>
      </c>
      <c r="S56" s="58" t="b">
        <f t="shared" si="34"/>
        <v>0</v>
      </c>
      <c r="T56" s="58" t="b">
        <f t="shared" si="35"/>
        <v>0</v>
      </c>
      <c r="AK56" s="85"/>
      <c r="AL56" s="84"/>
      <c r="AM56" s="84"/>
      <c r="AN56" s="84"/>
      <c r="AO56" s="84"/>
      <c r="AP56" s="85"/>
      <c r="AQ56" s="85"/>
    </row>
    <row r="57" spans="1:43" ht="15" customHeight="1" x14ac:dyDescent="0.25">
      <c r="A57" s="140" t="s">
        <v>277</v>
      </c>
      <c r="B57" s="141"/>
      <c r="C57" s="141"/>
      <c r="D57" s="141"/>
      <c r="E57" s="142"/>
      <c r="F57" s="90"/>
      <c r="G57" s="91" t="s">
        <v>235</v>
      </c>
      <c r="H57" s="18"/>
      <c r="I57" s="69">
        <v>3</v>
      </c>
      <c r="J57" s="69"/>
      <c r="K57" s="18"/>
      <c r="R57" s="58" t="b">
        <f t="shared" si="33"/>
        <v>0</v>
      </c>
      <c r="S57" s="58" t="b">
        <f t="shared" si="34"/>
        <v>0</v>
      </c>
      <c r="T57" s="58" t="b">
        <f t="shared" si="35"/>
        <v>0</v>
      </c>
      <c r="AK57" s="85"/>
      <c r="AL57" s="84"/>
      <c r="AM57" s="84"/>
      <c r="AN57" s="84"/>
      <c r="AO57" s="84"/>
      <c r="AP57" s="85"/>
      <c r="AQ57" s="85"/>
    </row>
    <row r="58" spans="1:43" x14ac:dyDescent="0.25">
      <c r="A58" s="143"/>
      <c r="B58" s="144"/>
      <c r="C58" s="144"/>
      <c r="D58" s="144"/>
      <c r="E58" s="145"/>
      <c r="F58" s="90"/>
      <c r="G58" s="91" t="s">
        <v>236</v>
      </c>
      <c r="H58" s="18"/>
      <c r="I58" s="92">
        <v>2</v>
      </c>
      <c r="J58" s="92" t="s">
        <v>6</v>
      </c>
      <c r="K58" s="19"/>
      <c r="R58" s="58" t="b">
        <f t="shared" si="33"/>
        <v>0</v>
      </c>
      <c r="S58" s="58" t="b">
        <f t="shared" si="34"/>
        <v>0</v>
      </c>
      <c r="T58" s="58" t="b">
        <f t="shared" si="35"/>
        <v>0</v>
      </c>
      <c r="AK58" s="85"/>
      <c r="AL58" s="89"/>
      <c r="AM58" s="84"/>
      <c r="AN58" s="84"/>
      <c r="AO58" s="84"/>
      <c r="AP58" s="85"/>
      <c r="AQ58" s="85"/>
    </row>
    <row r="59" spans="1:43" x14ac:dyDescent="0.25">
      <c r="A59" s="146" t="s">
        <v>278</v>
      </c>
      <c r="B59" s="119"/>
      <c r="C59" s="120" t="s">
        <v>279</v>
      </c>
      <c r="D59" s="120"/>
      <c r="E59" s="121"/>
      <c r="F59" s="90"/>
      <c r="G59" s="91" t="s">
        <v>237</v>
      </c>
      <c r="H59" s="18"/>
      <c r="I59" s="92">
        <v>3</v>
      </c>
      <c r="J59" s="92" t="s">
        <v>5</v>
      </c>
      <c r="K59" s="19"/>
      <c r="R59" s="58" t="b">
        <f t="shared" si="33"/>
        <v>0</v>
      </c>
      <c r="S59" s="58" t="b">
        <f t="shared" si="34"/>
        <v>0</v>
      </c>
      <c r="T59" s="58" t="b">
        <f t="shared" si="35"/>
        <v>0</v>
      </c>
      <c r="AK59" s="85"/>
      <c r="AL59" s="84"/>
      <c r="AM59" s="84"/>
      <c r="AN59" s="84"/>
      <c r="AO59" s="84"/>
      <c r="AP59" s="85"/>
      <c r="AQ59" s="85"/>
    </row>
    <row r="60" spans="1:43" x14ac:dyDescent="0.25">
      <c r="A60" s="147" t="s">
        <v>280</v>
      </c>
      <c r="B60" s="125"/>
      <c r="C60" s="122"/>
      <c r="D60" s="122"/>
      <c r="E60" s="123"/>
      <c r="F60" s="93"/>
      <c r="G60" s="94" t="s">
        <v>238</v>
      </c>
      <c r="H60" s="18"/>
      <c r="I60" s="92">
        <v>2</v>
      </c>
      <c r="J60" s="92"/>
      <c r="K60" s="19"/>
      <c r="N60" s="85"/>
      <c r="R60" s="58" t="b">
        <f t="shared" si="33"/>
        <v>0</v>
      </c>
      <c r="S60" s="58" t="b">
        <f t="shared" si="34"/>
        <v>0</v>
      </c>
      <c r="T60" s="58" t="b">
        <f t="shared" si="35"/>
        <v>0</v>
      </c>
      <c r="U60" s="95"/>
      <c r="V60" s="95"/>
      <c r="W60" s="95"/>
      <c r="AK60" s="85"/>
      <c r="AL60" s="84"/>
      <c r="AM60" s="84"/>
      <c r="AN60" s="84"/>
      <c r="AO60" s="84"/>
      <c r="AP60" s="85"/>
      <c r="AQ60" s="85"/>
    </row>
    <row r="61" spans="1:43" ht="15" customHeight="1" x14ac:dyDescent="0.25">
      <c r="A61" s="146" t="s">
        <v>281</v>
      </c>
      <c r="B61" s="119"/>
      <c r="C61" s="120" t="s">
        <v>282</v>
      </c>
      <c r="D61" s="120"/>
      <c r="E61" s="121"/>
      <c r="F61" s="83"/>
      <c r="G61" s="94" t="s">
        <v>239</v>
      </c>
      <c r="H61" s="18"/>
      <c r="I61" s="92">
        <v>1</v>
      </c>
      <c r="J61" s="92" t="s">
        <v>8</v>
      </c>
      <c r="K61" s="19"/>
      <c r="R61" s="58" t="b">
        <f t="shared" si="33"/>
        <v>0</v>
      </c>
      <c r="S61" s="58" t="b">
        <f t="shared" si="34"/>
        <v>0</v>
      </c>
      <c r="T61" s="58" t="b">
        <f t="shared" si="35"/>
        <v>0</v>
      </c>
      <c r="U61" s="95"/>
      <c r="V61" s="95"/>
      <c r="W61" s="95"/>
    </row>
    <row r="62" spans="1:43" x14ac:dyDescent="0.25">
      <c r="A62" s="124" t="s">
        <v>283</v>
      </c>
      <c r="B62" s="125"/>
      <c r="C62" s="122"/>
      <c r="D62" s="122"/>
      <c r="E62" s="123"/>
      <c r="F62" s="90"/>
      <c r="G62" s="94" t="s">
        <v>287</v>
      </c>
      <c r="H62" s="18"/>
      <c r="I62" s="92">
        <v>1</v>
      </c>
      <c r="J62" s="92"/>
      <c r="K62" s="19"/>
      <c r="R62" s="58" t="b">
        <f t="shared" si="33"/>
        <v>0</v>
      </c>
      <c r="S62" s="58" t="b">
        <f t="shared" si="34"/>
        <v>0</v>
      </c>
      <c r="T62" s="58" t="b">
        <f t="shared" si="35"/>
        <v>0</v>
      </c>
      <c r="U62" s="95"/>
      <c r="V62" s="95"/>
      <c r="W62" s="95"/>
    </row>
    <row r="63" spans="1:43" ht="15" customHeight="1" x14ac:dyDescent="0.25">
      <c r="A63" s="118" t="s">
        <v>284</v>
      </c>
      <c r="B63" s="119"/>
      <c r="C63" s="120" t="s">
        <v>285</v>
      </c>
      <c r="D63" s="120"/>
      <c r="E63" s="121"/>
      <c r="F63" s="90"/>
      <c r="G63" s="94" t="s">
        <v>241</v>
      </c>
      <c r="H63" s="18"/>
      <c r="I63" s="92">
        <v>3</v>
      </c>
      <c r="J63" s="92"/>
      <c r="K63" s="19"/>
      <c r="R63" s="58" t="b">
        <f t="shared" si="33"/>
        <v>0</v>
      </c>
      <c r="S63" s="58" t="b">
        <f t="shared" si="34"/>
        <v>0</v>
      </c>
      <c r="T63" s="58" t="b">
        <f t="shared" si="35"/>
        <v>0</v>
      </c>
      <c r="U63" s="95"/>
      <c r="V63" s="95"/>
      <c r="W63" s="95"/>
    </row>
    <row r="64" spans="1:43" x14ac:dyDescent="0.25">
      <c r="A64" s="124" t="s">
        <v>283</v>
      </c>
      <c r="B64" s="125"/>
      <c r="C64" s="122"/>
      <c r="D64" s="122"/>
      <c r="E64" s="123"/>
      <c r="F64" s="90"/>
      <c r="G64" s="94" t="s">
        <v>288</v>
      </c>
      <c r="H64" s="18"/>
      <c r="I64" s="96">
        <v>12</v>
      </c>
      <c r="J64" s="96" t="s">
        <v>8</v>
      </c>
      <c r="K64" s="107"/>
      <c r="R64" s="58" t="b">
        <f t="shared" si="33"/>
        <v>0</v>
      </c>
      <c r="S64" s="58" t="b">
        <f t="shared" si="34"/>
        <v>0</v>
      </c>
      <c r="T64" s="58" t="b">
        <f t="shared" si="35"/>
        <v>0</v>
      </c>
      <c r="U64" s="95"/>
      <c r="V64" s="95"/>
      <c r="W64" s="95"/>
    </row>
    <row r="65" spans="1:17" x14ac:dyDescent="0.25">
      <c r="A65" s="111"/>
      <c r="B65" s="111"/>
      <c r="C65" s="111"/>
      <c r="D65" s="111"/>
      <c r="E65" s="111"/>
      <c r="F65" s="90"/>
      <c r="G65" s="84"/>
      <c r="H65" s="84"/>
      <c r="I65" s="84"/>
      <c r="J65" s="84"/>
      <c r="K65" s="84"/>
    </row>
    <row r="66" spans="1:17" ht="15" customHeight="1" x14ac:dyDescent="0.3">
      <c r="A66" s="111"/>
      <c r="B66" s="111"/>
      <c r="C66" s="111"/>
      <c r="D66" s="111"/>
      <c r="E66" s="111"/>
      <c r="F66" s="90"/>
      <c r="G66" s="129" t="s">
        <v>271</v>
      </c>
      <c r="H66" s="130"/>
      <c r="I66" s="130"/>
      <c r="J66" s="130"/>
      <c r="K66" s="131"/>
    </row>
    <row r="67" spans="1:17" ht="15" customHeight="1" x14ac:dyDescent="0.25">
      <c r="A67" s="93"/>
      <c r="B67" s="93"/>
      <c r="C67" s="93"/>
      <c r="D67" s="108"/>
      <c r="E67" s="108"/>
      <c r="F67" s="90"/>
      <c r="G67" s="126" t="s">
        <v>254</v>
      </c>
      <c r="H67" s="127"/>
      <c r="I67" s="127"/>
      <c r="J67" s="127"/>
      <c r="K67" s="128"/>
    </row>
    <row r="68" spans="1:17" x14ac:dyDescent="0.25">
      <c r="A68" s="134"/>
      <c r="B68" s="134"/>
      <c r="C68" s="97"/>
      <c r="D68" s="90"/>
      <c r="E68" s="90"/>
      <c r="F68" s="90"/>
      <c r="G68" s="126"/>
      <c r="H68" s="127"/>
      <c r="I68" s="127"/>
      <c r="J68" s="127"/>
      <c r="K68" s="128"/>
    </row>
    <row r="69" spans="1:17" x14ac:dyDescent="0.25">
      <c r="A69" s="97"/>
      <c r="B69" s="97"/>
      <c r="C69" s="97"/>
      <c r="D69" s="90"/>
      <c r="E69" s="90"/>
      <c r="F69" s="90"/>
      <c r="G69" s="126"/>
      <c r="H69" s="127"/>
      <c r="I69" s="127"/>
      <c r="J69" s="127"/>
      <c r="K69" s="128"/>
    </row>
    <row r="70" spans="1:17" x14ac:dyDescent="0.25">
      <c r="A70" s="97"/>
      <c r="B70" s="97"/>
      <c r="C70" s="97"/>
      <c r="D70" s="90"/>
      <c r="E70" s="98" t="s">
        <v>108</v>
      </c>
      <c r="F70" s="99"/>
      <c r="G70" s="126"/>
      <c r="H70" s="127"/>
      <c r="I70" s="127"/>
      <c r="J70" s="127"/>
      <c r="K70" s="128"/>
    </row>
    <row r="71" spans="1:17" ht="15.75" customHeight="1" x14ac:dyDescent="0.25">
      <c r="D71" s="90"/>
      <c r="E71" s="100">
        <f>SUM(E72:E76)</f>
        <v>0</v>
      </c>
      <c r="F71" s="101" t="s">
        <v>111</v>
      </c>
      <c r="G71" s="135" t="s">
        <v>272</v>
      </c>
      <c r="H71" s="136"/>
      <c r="I71" s="136"/>
      <c r="J71" s="136"/>
      <c r="K71" s="137"/>
    </row>
    <row r="72" spans="1:17" ht="15.75" customHeight="1" x14ac:dyDescent="0.25">
      <c r="A72" s="102" t="s">
        <v>89</v>
      </c>
      <c r="B72" s="132" t="e">
        <f>PRODUCT(SUM(O6:O10,R6:R10,O14:O25,R14:R25,O29:O55,R29:R64,O79:O104),1/SUM(Q6:Q10,T6:T10,Q14:Q25,T14:T25,Q29:Q55,T29:T64,Q79:Q104))</f>
        <v>#DIV/0!</v>
      </c>
      <c r="C72" s="132"/>
      <c r="D72" s="103"/>
      <c r="E72" s="104">
        <f>SUM(P14:P17,P29:P55,S29:S49,S25)</f>
        <v>0</v>
      </c>
      <c r="F72" s="105" t="s">
        <v>261</v>
      </c>
      <c r="G72" s="135"/>
      <c r="H72" s="136"/>
      <c r="I72" s="136"/>
      <c r="J72" s="136"/>
      <c r="K72" s="137"/>
    </row>
    <row r="73" spans="1:17" ht="15.75" customHeight="1" x14ac:dyDescent="0.25">
      <c r="A73" s="102" t="s">
        <v>19</v>
      </c>
      <c r="B73" s="132" t="e">
        <f>PRODUCT(SUM(O14:O25,R14:R25,O29:O55,R29:R49),1/SUM(Q14:Q25,T14:T25,Q29:Q55,T29:T49))</f>
        <v>#DIV/0!</v>
      </c>
      <c r="C73" s="132"/>
      <c r="D73" s="103"/>
      <c r="E73" s="104">
        <f>SUM(P19:P25,S14:S24)</f>
        <v>0</v>
      </c>
      <c r="F73" s="58" t="s">
        <v>262</v>
      </c>
      <c r="G73" s="135" t="s">
        <v>255</v>
      </c>
      <c r="H73" s="136"/>
      <c r="I73" s="136"/>
      <c r="J73" s="136"/>
      <c r="K73" s="137"/>
    </row>
    <row r="74" spans="1:17" ht="15.75" x14ac:dyDescent="0.25">
      <c r="A74" s="58" t="s">
        <v>94</v>
      </c>
      <c r="B74" s="133" t="e">
        <f>SUM(R52:R64)/SUM(T52:T64)</f>
        <v>#DIV/0!</v>
      </c>
      <c r="C74" s="133"/>
      <c r="D74" s="103"/>
      <c r="E74" s="104">
        <f>SUM(P6:P10,S6:S10)</f>
        <v>0</v>
      </c>
      <c r="F74" s="105" t="s">
        <v>110</v>
      </c>
      <c r="G74" s="109" t="s">
        <v>273</v>
      </c>
      <c r="H74" s="138" t="s">
        <v>274</v>
      </c>
      <c r="I74" s="138"/>
      <c r="J74" s="138"/>
      <c r="K74" s="139"/>
    </row>
    <row r="75" spans="1:17" ht="15.75" x14ac:dyDescent="0.25">
      <c r="E75" s="58">
        <f>SUM(S52:S64)</f>
        <v>0</v>
      </c>
      <c r="F75" s="58" t="s">
        <v>109</v>
      </c>
      <c r="G75" s="110" t="s">
        <v>275</v>
      </c>
      <c r="H75" s="151" t="s">
        <v>276</v>
      </c>
      <c r="I75" s="151"/>
      <c r="J75" s="151"/>
      <c r="K75" s="152"/>
    </row>
    <row r="76" spans="1:17" ht="15.75" x14ac:dyDescent="0.25">
      <c r="A76" s="106"/>
      <c r="E76" s="58">
        <f>SUM(P79:P104)</f>
        <v>0</v>
      </c>
      <c r="F76" s="58" t="s">
        <v>263</v>
      </c>
    </row>
    <row r="78" spans="1:17" x14ac:dyDescent="0.25">
      <c r="A78" s="86" t="s">
        <v>190</v>
      </c>
      <c r="B78" s="87" t="s">
        <v>1</v>
      </c>
      <c r="C78" s="87" t="s">
        <v>15</v>
      </c>
      <c r="D78" s="87" t="s">
        <v>2</v>
      </c>
      <c r="E78" s="87" t="s">
        <v>92</v>
      </c>
      <c r="G78" s="148" t="s">
        <v>191</v>
      </c>
      <c r="H78" s="149"/>
      <c r="I78" s="149"/>
      <c r="J78" s="149"/>
      <c r="K78" s="150"/>
    </row>
    <row r="79" spans="1:17" x14ac:dyDescent="0.25">
      <c r="A79" s="35" t="s">
        <v>269</v>
      </c>
      <c r="B79" s="18"/>
      <c r="C79" s="18">
        <v>3</v>
      </c>
      <c r="D79" s="18"/>
      <c r="E79" s="18"/>
      <c r="G79" s="117"/>
      <c r="H79" s="117"/>
      <c r="I79" s="117"/>
      <c r="J79" s="117"/>
      <c r="K79" s="117"/>
      <c r="O79" s="58" t="b">
        <f t="shared" ref="O79:O104" si="36">IF(B79="A",C79*4,IF(B79="A-",C79*3.7,IF(B79="B-",C79*2.7,IF(B79="B+",C79*3.3,IF(B79="C+",C79*2.3,IF(B79="C",C79*2,IF(B79="C-",C79*1.7,IF(B79="D+",C79*1.3,IF(B79="D",C79*1,IF(B79="F",C79*0, IF(B79="B",C79*3, IF(B79="F12", FALSE, IF(B79="S13", FALSE, IF(B79="B",C79*3))))))))))))))</f>
        <v>0</v>
      </c>
      <c r="P79" s="58" t="b">
        <f t="shared" ref="P79:P104" si="37">IF(B79="A",C79,IF(B79="A-",C79,IF(B79="B+",C79,IF(B79="B-",C79,IF(B79="B",C79,IF(B79="C+",C79,IF(B79="C",C79,IF(B79="C-",C79,IF(B79="D+",C79,IF(B79="D",C79,IF(B79="F",0,IF(B79="I",0,IF(B79="P",C79)))))))))))))</f>
        <v>0</v>
      </c>
      <c r="Q79" s="58" t="b">
        <f t="shared" ref="Q79:Q104" si="38">IF(B79="A",C79,IF(B79="A-",C79,IF(B79="B+",C79,IF(B79="B-",C79,IF(B79="B",C79,IF(B79="C+",C79,IF(B79="C",C79,IF(B79="C-",C79,IF(B79="D+",C79,IF(B79="D",C79,IF(B79="F",C79,IF(B79="I",0,IF(B79="P",0)))))))))))))</f>
        <v>0</v>
      </c>
    </row>
    <row r="80" spans="1:17" x14ac:dyDescent="0.25">
      <c r="A80" s="35"/>
      <c r="B80" s="18"/>
      <c r="C80" s="19"/>
      <c r="D80" s="19"/>
      <c r="E80" s="19"/>
      <c r="G80" s="117"/>
      <c r="H80" s="117"/>
      <c r="I80" s="117"/>
      <c r="J80" s="117"/>
      <c r="K80" s="117"/>
      <c r="O80" s="58" t="b">
        <f t="shared" si="36"/>
        <v>0</v>
      </c>
      <c r="P80" s="58" t="b">
        <f t="shared" si="37"/>
        <v>0</v>
      </c>
      <c r="Q80" s="58" t="b">
        <f t="shared" si="38"/>
        <v>0</v>
      </c>
    </row>
    <row r="81" spans="1:17" x14ac:dyDescent="0.25">
      <c r="A81" s="35"/>
      <c r="B81" s="18"/>
      <c r="C81" s="19"/>
      <c r="D81" s="19"/>
      <c r="E81" s="19"/>
      <c r="G81" s="117"/>
      <c r="H81" s="117"/>
      <c r="I81" s="117"/>
      <c r="J81" s="117"/>
      <c r="K81" s="117"/>
      <c r="O81" s="58" t="b">
        <f t="shared" si="36"/>
        <v>0</v>
      </c>
      <c r="P81" s="58" t="b">
        <f t="shared" si="37"/>
        <v>0</v>
      </c>
      <c r="Q81" s="58" t="b">
        <f t="shared" si="38"/>
        <v>0</v>
      </c>
    </row>
    <row r="82" spans="1:17" x14ac:dyDescent="0.25">
      <c r="A82" s="20"/>
      <c r="B82" s="18"/>
      <c r="C82" s="19"/>
      <c r="D82" s="19"/>
      <c r="E82" s="19"/>
      <c r="G82" s="117"/>
      <c r="H82" s="117"/>
      <c r="I82" s="117"/>
      <c r="J82" s="117"/>
      <c r="K82" s="117"/>
      <c r="O82" s="58" t="b">
        <f t="shared" si="36"/>
        <v>0</v>
      </c>
      <c r="P82" s="58" t="b">
        <f t="shared" si="37"/>
        <v>0</v>
      </c>
      <c r="Q82" s="58" t="b">
        <f t="shared" si="38"/>
        <v>0</v>
      </c>
    </row>
    <row r="83" spans="1:17" x14ac:dyDescent="0.25">
      <c r="A83" s="20"/>
      <c r="B83" s="18"/>
      <c r="C83" s="19"/>
      <c r="D83" s="19"/>
      <c r="E83" s="19"/>
      <c r="G83" s="117"/>
      <c r="H83" s="117"/>
      <c r="I83" s="117"/>
      <c r="J83" s="117"/>
      <c r="K83" s="117"/>
      <c r="O83" s="58" t="b">
        <f t="shared" si="36"/>
        <v>0</v>
      </c>
      <c r="P83" s="58" t="b">
        <f t="shared" si="37"/>
        <v>0</v>
      </c>
      <c r="Q83" s="58" t="b">
        <f t="shared" si="38"/>
        <v>0</v>
      </c>
    </row>
    <row r="84" spans="1:17" x14ac:dyDescent="0.25">
      <c r="A84" s="20"/>
      <c r="B84" s="18"/>
      <c r="C84" s="19"/>
      <c r="D84" s="19"/>
      <c r="E84" s="19"/>
      <c r="G84" s="117"/>
      <c r="H84" s="117"/>
      <c r="I84" s="117"/>
      <c r="J84" s="117"/>
      <c r="K84" s="117"/>
      <c r="O84" s="58" t="b">
        <f t="shared" si="36"/>
        <v>0</v>
      </c>
      <c r="P84" s="58" t="b">
        <f t="shared" si="37"/>
        <v>0</v>
      </c>
      <c r="Q84" s="58" t="b">
        <f t="shared" si="38"/>
        <v>0</v>
      </c>
    </row>
    <row r="85" spans="1:17" x14ac:dyDescent="0.25">
      <c r="A85" s="20"/>
      <c r="B85" s="18"/>
      <c r="C85" s="19"/>
      <c r="D85" s="19"/>
      <c r="E85" s="19"/>
      <c r="G85" s="117"/>
      <c r="H85" s="117"/>
      <c r="I85" s="117"/>
      <c r="J85" s="117"/>
      <c r="K85" s="117"/>
      <c r="O85" s="58" t="b">
        <f t="shared" si="36"/>
        <v>0</v>
      </c>
      <c r="P85" s="58" t="b">
        <f t="shared" si="37"/>
        <v>0</v>
      </c>
      <c r="Q85" s="58" t="b">
        <f t="shared" si="38"/>
        <v>0</v>
      </c>
    </row>
    <row r="86" spans="1:17" x14ac:dyDescent="0.25">
      <c r="A86" s="35"/>
      <c r="B86" s="18"/>
      <c r="C86" s="18"/>
      <c r="D86" s="18"/>
      <c r="E86" s="18"/>
      <c r="G86" s="117"/>
      <c r="H86" s="117"/>
      <c r="I86" s="117"/>
      <c r="J86" s="117"/>
      <c r="K86" s="117"/>
      <c r="O86" s="58" t="b">
        <f t="shared" si="36"/>
        <v>0</v>
      </c>
      <c r="P86" s="58" t="b">
        <f t="shared" si="37"/>
        <v>0</v>
      </c>
      <c r="Q86" s="58" t="b">
        <f t="shared" si="38"/>
        <v>0</v>
      </c>
    </row>
    <row r="87" spans="1:17" x14ac:dyDescent="0.25">
      <c r="A87" s="35"/>
      <c r="B87" s="18"/>
      <c r="C87" s="19"/>
      <c r="D87" s="19"/>
      <c r="E87" s="19"/>
      <c r="G87" s="117"/>
      <c r="H87" s="117"/>
      <c r="I87" s="117"/>
      <c r="J87" s="117"/>
      <c r="K87" s="117"/>
      <c r="O87" s="58" t="b">
        <f t="shared" si="36"/>
        <v>0</v>
      </c>
      <c r="P87" s="58" t="b">
        <f t="shared" si="37"/>
        <v>0</v>
      </c>
      <c r="Q87" s="58" t="b">
        <f t="shared" si="38"/>
        <v>0</v>
      </c>
    </row>
    <row r="88" spans="1:17" x14ac:dyDescent="0.25">
      <c r="A88" s="35"/>
      <c r="B88" s="18"/>
      <c r="C88" s="19"/>
      <c r="D88" s="19"/>
      <c r="E88" s="19"/>
      <c r="G88" s="117"/>
      <c r="H88" s="117"/>
      <c r="I88" s="117"/>
      <c r="J88" s="117"/>
      <c r="K88" s="117"/>
      <c r="O88" s="58" t="b">
        <f t="shared" si="36"/>
        <v>0</v>
      </c>
      <c r="P88" s="58" t="b">
        <f t="shared" si="37"/>
        <v>0</v>
      </c>
      <c r="Q88" s="58" t="b">
        <f t="shared" si="38"/>
        <v>0</v>
      </c>
    </row>
    <row r="89" spans="1:17" x14ac:dyDescent="0.25">
      <c r="A89" s="20"/>
      <c r="B89" s="18"/>
      <c r="C89" s="19"/>
      <c r="D89" s="19"/>
      <c r="E89" s="19"/>
      <c r="G89" s="117"/>
      <c r="H89" s="117"/>
      <c r="I89" s="117"/>
      <c r="J89" s="117"/>
      <c r="K89" s="117"/>
      <c r="O89" s="58" t="b">
        <f t="shared" si="36"/>
        <v>0</v>
      </c>
      <c r="P89" s="58" t="b">
        <f t="shared" si="37"/>
        <v>0</v>
      </c>
      <c r="Q89" s="58" t="b">
        <f t="shared" si="38"/>
        <v>0</v>
      </c>
    </row>
    <row r="90" spans="1:17" x14ac:dyDescent="0.25">
      <c r="A90" s="20"/>
      <c r="B90" s="18"/>
      <c r="C90" s="19"/>
      <c r="D90" s="19"/>
      <c r="E90" s="19"/>
      <c r="G90" s="117"/>
      <c r="H90" s="117"/>
      <c r="I90" s="117"/>
      <c r="J90" s="117"/>
      <c r="K90" s="117"/>
      <c r="L90" s="85"/>
      <c r="O90" s="58" t="b">
        <f t="shared" si="36"/>
        <v>0</v>
      </c>
      <c r="P90" s="58" t="b">
        <f t="shared" si="37"/>
        <v>0</v>
      </c>
      <c r="Q90" s="58" t="b">
        <f t="shared" si="38"/>
        <v>0</v>
      </c>
    </row>
    <row r="91" spans="1:17" x14ac:dyDescent="0.25">
      <c r="A91" s="20"/>
      <c r="B91" s="18"/>
      <c r="C91" s="19"/>
      <c r="D91" s="19"/>
      <c r="E91" s="19"/>
      <c r="G91" s="117"/>
      <c r="H91" s="117"/>
      <c r="I91" s="117"/>
      <c r="J91" s="117"/>
      <c r="K91" s="117"/>
      <c r="L91" s="85"/>
      <c r="O91" s="58" t="b">
        <f t="shared" si="36"/>
        <v>0</v>
      </c>
      <c r="P91" s="58" t="b">
        <f t="shared" si="37"/>
        <v>0</v>
      </c>
      <c r="Q91" s="58" t="b">
        <f t="shared" si="38"/>
        <v>0</v>
      </c>
    </row>
    <row r="92" spans="1:17" x14ac:dyDescent="0.25">
      <c r="A92" s="20"/>
      <c r="B92" s="18"/>
      <c r="C92" s="19"/>
      <c r="D92" s="19"/>
      <c r="E92" s="19"/>
      <c r="G92" s="117"/>
      <c r="H92" s="117"/>
      <c r="I92" s="117"/>
      <c r="J92" s="117"/>
      <c r="K92" s="117"/>
      <c r="L92" s="85"/>
      <c r="O92" s="58" t="b">
        <f t="shared" si="36"/>
        <v>0</v>
      </c>
      <c r="P92" s="58" t="b">
        <f t="shared" si="37"/>
        <v>0</v>
      </c>
      <c r="Q92" s="58" t="b">
        <f t="shared" si="38"/>
        <v>0</v>
      </c>
    </row>
    <row r="93" spans="1:17" x14ac:dyDescent="0.25">
      <c r="A93" s="35"/>
      <c r="B93" s="18"/>
      <c r="C93" s="18"/>
      <c r="D93" s="18"/>
      <c r="E93" s="18"/>
      <c r="G93" s="117"/>
      <c r="H93" s="117"/>
      <c r="I93" s="117"/>
      <c r="J93" s="117"/>
      <c r="K93" s="117"/>
      <c r="L93" s="85"/>
      <c r="O93" s="58" t="b">
        <f t="shared" si="36"/>
        <v>0</v>
      </c>
      <c r="P93" s="58" t="b">
        <f t="shared" si="37"/>
        <v>0</v>
      </c>
      <c r="Q93" s="58" t="b">
        <f t="shared" si="38"/>
        <v>0</v>
      </c>
    </row>
    <row r="94" spans="1:17" x14ac:dyDescent="0.25">
      <c r="A94" s="35"/>
      <c r="B94" s="18"/>
      <c r="C94" s="19"/>
      <c r="D94" s="19"/>
      <c r="E94" s="19"/>
      <c r="G94" s="117"/>
      <c r="H94" s="117"/>
      <c r="I94" s="117"/>
      <c r="J94" s="117"/>
      <c r="K94" s="117"/>
      <c r="L94" s="85"/>
      <c r="O94" s="58" t="b">
        <f t="shared" si="36"/>
        <v>0</v>
      </c>
      <c r="P94" s="58" t="b">
        <f t="shared" si="37"/>
        <v>0</v>
      </c>
      <c r="Q94" s="58" t="b">
        <f t="shared" si="38"/>
        <v>0</v>
      </c>
    </row>
    <row r="95" spans="1:17" x14ac:dyDescent="0.25">
      <c r="A95" s="35"/>
      <c r="B95" s="18"/>
      <c r="C95" s="19"/>
      <c r="D95" s="19"/>
      <c r="E95" s="19"/>
      <c r="G95" s="117"/>
      <c r="H95" s="117"/>
      <c r="I95" s="117"/>
      <c r="J95" s="117"/>
      <c r="K95" s="117"/>
      <c r="L95" s="85"/>
      <c r="O95" s="58" t="b">
        <f t="shared" si="36"/>
        <v>0</v>
      </c>
      <c r="P95" s="58" t="b">
        <f t="shared" si="37"/>
        <v>0</v>
      </c>
      <c r="Q95" s="58" t="b">
        <f t="shared" si="38"/>
        <v>0</v>
      </c>
    </row>
    <row r="96" spans="1:17" x14ac:dyDescent="0.25">
      <c r="A96" s="20"/>
      <c r="B96" s="18"/>
      <c r="C96" s="19"/>
      <c r="D96" s="19"/>
      <c r="E96" s="19"/>
      <c r="G96" s="117"/>
      <c r="H96" s="117"/>
      <c r="I96" s="117"/>
      <c r="J96" s="117"/>
      <c r="K96" s="117"/>
      <c r="L96" s="85"/>
      <c r="O96" s="58" t="b">
        <f t="shared" si="36"/>
        <v>0</v>
      </c>
      <c r="P96" s="58" t="b">
        <f t="shared" si="37"/>
        <v>0</v>
      </c>
      <c r="Q96" s="58" t="b">
        <f t="shared" si="38"/>
        <v>0</v>
      </c>
    </row>
    <row r="97" spans="1:17" x14ac:dyDescent="0.25">
      <c r="A97" s="20"/>
      <c r="B97" s="18"/>
      <c r="C97" s="19"/>
      <c r="D97" s="19"/>
      <c r="E97" s="19"/>
      <c r="G97" s="117"/>
      <c r="H97" s="117"/>
      <c r="I97" s="117"/>
      <c r="J97" s="117"/>
      <c r="K97" s="117"/>
      <c r="L97" s="85"/>
      <c r="O97" s="58" t="b">
        <f t="shared" si="36"/>
        <v>0</v>
      </c>
      <c r="P97" s="58" t="b">
        <f t="shared" si="37"/>
        <v>0</v>
      </c>
      <c r="Q97" s="58" t="b">
        <f t="shared" si="38"/>
        <v>0</v>
      </c>
    </row>
    <row r="98" spans="1:17" x14ac:dyDescent="0.25">
      <c r="A98" s="20"/>
      <c r="B98" s="18"/>
      <c r="C98" s="19"/>
      <c r="D98" s="19"/>
      <c r="E98" s="19"/>
      <c r="G98" s="117"/>
      <c r="H98" s="117"/>
      <c r="I98" s="117"/>
      <c r="J98" s="117"/>
      <c r="K98" s="117"/>
      <c r="L98" s="85"/>
      <c r="O98" s="58" t="b">
        <f t="shared" si="36"/>
        <v>0</v>
      </c>
      <c r="P98" s="58" t="b">
        <f t="shared" si="37"/>
        <v>0</v>
      </c>
      <c r="Q98" s="58" t="b">
        <f t="shared" si="38"/>
        <v>0</v>
      </c>
    </row>
    <row r="99" spans="1:17" x14ac:dyDescent="0.25">
      <c r="A99" s="20"/>
      <c r="B99" s="18"/>
      <c r="C99" s="19"/>
      <c r="D99" s="19"/>
      <c r="E99" s="19"/>
      <c r="G99" s="117"/>
      <c r="H99" s="117"/>
      <c r="I99" s="117"/>
      <c r="J99" s="117"/>
      <c r="K99" s="117"/>
      <c r="L99" s="85"/>
      <c r="O99" s="58" t="b">
        <f t="shared" si="36"/>
        <v>0</v>
      </c>
      <c r="P99" s="58" t="b">
        <f t="shared" si="37"/>
        <v>0</v>
      </c>
      <c r="Q99" s="58" t="b">
        <f t="shared" si="38"/>
        <v>0</v>
      </c>
    </row>
    <row r="100" spans="1:17" x14ac:dyDescent="0.25">
      <c r="A100" s="35"/>
      <c r="B100" s="18"/>
      <c r="C100" s="18"/>
      <c r="D100" s="18"/>
      <c r="E100" s="18"/>
      <c r="G100" s="117"/>
      <c r="H100" s="117"/>
      <c r="I100" s="117"/>
      <c r="J100" s="117"/>
      <c r="K100" s="117"/>
      <c r="L100" s="85"/>
      <c r="O100" s="58" t="b">
        <f t="shared" si="36"/>
        <v>0</v>
      </c>
      <c r="P100" s="58" t="b">
        <f t="shared" si="37"/>
        <v>0</v>
      </c>
      <c r="Q100" s="58" t="b">
        <f t="shared" si="38"/>
        <v>0</v>
      </c>
    </row>
    <row r="101" spans="1:17" x14ac:dyDescent="0.25">
      <c r="A101" s="35"/>
      <c r="B101" s="18"/>
      <c r="C101" s="19"/>
      <c r="D101" s="19"/>
      <c r="E101" s="19"/>
      <c r="G101" s="117"/>
      <c r="H101" s="117"/>
      <c r="I101" s="117"/>
      <c r="J101" s="117"/>
      <c r="K101" s="117"/>
      <c r="L101" s="85"/>
      <c r="O101" s="58" t="b">
        <f t="shared" si="36"/>
        <v>0</v>
      </c>
      <c r="P101" s="58" t="b">
        <f t="shared" si="37"/>
        <v>0</v>
      </c>
      <c r="Q101" s="58" t="b">
        <f t="shared" si="38"/>
        <v>0</v>
      </c>
    </row>
    <row r="102" spans="1:17" x14ac:dyDescent="0.25">
      <c r="A102" s="35"/>
      <c r="B102" s="18"/>
      <c r="C102" s="19"/>
      <c r="D102" s="19"/>
      <c r="E102" s="19"/>
      <c r="G102" s="117"/>
      <c r="H102" s="117"/>
      <c r="I102" s="117"/>
      <c r="J102" s="117"/>
      <c r="K102" s="117"/>
      <c r="L102" s="85"/>
      <c r="O102" s="58" t="b">
        <f t="shared" si="36"/>
        <v>0</v>
      </c>
      <c r="P102" s="58" t="b">
        <f t="shared" si="37"/>
        <v>0</v>
      </c>
      <c r="Q102" s="58" t="b">
        <f t="shared" si="38"/>
        <v>0</v>
      </c>
    </row>
    <row r="103" spans="1:17" x14ac:dyDescent="0.25">
      <c r="A103" s="20"/>
      <c r="B103" s="18"/>
      <c r="C103" s="19"/>
      <c r="D103" s="19"/>
      <c r="E103" s="19"/>
      <c r="G103" s="117"/>
      <c r="H103" s="117"/>
      <c r="I103" s="117"/>
      <c r="J103" s="117"/>
      <c r="K103" s="117"/>
      <c r="O103" s="58" t="b">
        <f t="shared" si="36"/>
        <v>0</v>
      </c>
      <c r="P103" s="58" t="b">
        <f t="shared" si="37"/>
        <v>0</v>
      </c>
      <c r="Q103" s="58" t="b">
        <f t="shared" si="38"/>
        <v>0</v>
      </c>
    </row>
    <row r="104" spans="1:17" x14ac:dyDescent="0.25">
      <c r="A104" s="20"/>
      <c r="B104" s="18"/>
      <c r="C104" s="19"/>
      <c r="D104" s="19"/>
      <c r="E104" s="19"/>
      <c r="G104" s="117"/>
      <c r="H104" s="117"/>
      <c r="I104" s="117"/>
      <c r="J104" s="117"/>
      <c r="K104" s="117"/>
      <c r="O104" s="58" t="b">
        <f t="shared" si="36"/>
        <v>0</v>
      </c>
      <c r="P104" s="58" t="b">
        <f t="shared" si="37"/>
        <v>0</v>
      </c>
      <c r="Q104" s="58" t="b">
        <f t="shared" si="38"/>
        <v>0</v>
      </c>
    </row>
  </sheetData>
  <sheetProtection password="CA77" sheet="1" objects="1" scenarios="1" selectLockedCells="1"/>
  <mergeCells count="60">
    <mergeCell ref="G80:K80"/>
    <mergeCell ref="G81:K81"/>
    <mergeCell ref="H75:K75"/>
    <mergeCell ref="A1:J1"/>
    <mergeCell ref="A2:J2"/>
    <mergeCell ref="F28:F55"/>
    <mergeCell ref="F13:F26"/>
    <mergeCell ref="B3:F3"/>
    <mergeCell ref="A4:K4"/>
    <mergeCell ref="A12:K12"/>
    <mergeCell ref="A27:K27"/>
    <mergeCell ref="G39:K40"/>
    <mergeCell ref="G21:K21"/>
    <mergeCell ref="G18:K18"/>
    <mergeCell ref="A18:E18"/>
    <mergeCell ref="A23:E23"/>
    <mergeCell ref="A57:E58"/>
    <mergeCell ref="A59:B59"/>
    <mergeCell ref="C59:E60"/>
    <mergeCell ref="A60:B60"/>
    <mergeCell ref="A61:B61"/>
    <mergeCell ref="C61:E62"/>
    <mergeCell ref="A62:B62"/>
    <mergeCell ref="A63:B63"/>
    <mergeCell ref="C63:E64"/>
    <mergeCell ref="A64:B64"/>
    <mergeCell ref="G82:K82"/>
    <mergeCell ref="G83:K83"/>
    <mergeCell ref="G67:K70"/>
    <mergeCell ref="G66:K66"/>
    <mergeCell ref="B72:C72"/>
    <mergeCell ref="B74:C74"/>
    <mergeCell ref="A68:B68"/>
    <mergeCell ref="B73:C73"/>
    <mergeCell ref="G71:K72"/>
    <mergeCell ref="G73:K73"/>
    <mergeCell ref="H74:K74"/>
    <mergeCell ref="G78:K78"/>
    <mergeCell ref="G79:K79"/>
    <mergeCell ref="G84:K84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96:K96"/>
    <mergeCell ref="G97:K97"/>
    <mergeCell ref="G103:K103"/>
    <mergeCell ref="G104:K104"/>
    <mergeCell ref="G98:K98"/>
    <mergeCell ref="G99:K99"/>
    <mergeCell ref="G100:K100"/>
    <mergeCell ref="G101:K101"/>
    <mergeCell ref="G102:K102"/>
  </mergeCells>
  <conditionalFormatting sqref="B72:B73">
    <cfRule type="containsErrors" dxfId="30" priority="12">
      <formula>ISERROR(B72)</formula>
    </cfRule>
  </conditionalFormatting>
  <conditionalFormatting sqref="B74">
    <cfRule type="containsErrors" dxfId="29" priority="10">
      <formula>ISERROR(B74)</formula>
    </cfRule>
  </conditionalFormatting>
  <conditionalFormatting sqref="B72:B74">
    <cfRule type="cellIs" dxfId="28" priority="9" operator="lessThan">
      <formula>2.3</formula>
    </cfRule>
  </conditionalFormatting>
  <conditionalFormatting sqref="E71:E74">
    <cfRule type="cellIs" dxfId="27" priority="8" operator="equal">
      <formula>0</formula>
    </cfRule>
  </conditionalFormatting>
  <conditionalFormatting sqref="C68">
    <cfRule type="cellIs" dxfId="26" priority="7" operator="equal">
      <formula>0</formula>
    </cfRule>
  </conditionalFormatting>
  <conditionalFormatting sqref="I64">
    <cfRule type="cellIs" dxfId="25" priority="6" operator="equal">
      <formula>0</formula>
    </cfRule>
  </conditionalFormatting>
  <conditionalFormatting sqref="D52">
    <cfRule type="expression" dxfId="24" priority="4">
      <formula>"B54=1"</formula>
    </cfRule>
  </conditionalFormatting>
  <conditionalFormatting sqref="E71:E75">
    <cfRule type="cellIs" dxfId="23" priority="3" operator="equal">
      <formula>0</formula>
    </cfRule>
  </conditionalFormatting>
  <conditionalFormatting sqref="E71:E76">
    <cfRule type="cellIs" dxfId="22" priority="2" operator="equal">
      <formula>0</formula>
    </cfRule>
  </conditionalFormatting>
  <conditionalFormatting sqref="C67">
    <cfRule type="cellIs" dxfId="21" priority="1" operator="equal">
      <formula>0</formula>
    </cfRule>
  </conditionalFormatting>
  <dataValidations count="4">
    <dataValidation type="list" allowBlank="1" showInputMessage="1" showErrorMessage="1" sqref="A9">
      <formula1>$V$9:$AC$9</formula1>
    </dataValidation>
    <dataValidation type="list" allowBlank="1" showInputMessage="1" showErrorMessage="1" sqref="A10">
      <formula1>$V$10:$AD$10</formula1>
    </dataValidation>
    <dataValidation type="list" allowBlank="1" showInputMessage="1" showErrorMessage="1" sqref="G8">
      <formula1>$V$8:$AI$8</formula1>
    </dataValidation>
    <dataValidation type="list" allowBlank="1" showInputMessage="1" showErrorMessage="1" sqref="G7">
      <formula1>$V$7:$AI$7</formula1>
    </dataValidation>
  </dataValidations>
  <pageMargins left="0.25" right="0.25" top="0.75" bottom="0.75" header="0.3" footer="0.3"/>
  <pageSetup scale="60" orientation="portrait" r:id="rId1"/>
  <headerFooter>
    <oddFooter>&amp;LAdvisor Signature _________________________________________&amp;CStudent Signature ________________________________________&amp;RDate 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showRowColHeaders="0" workbookViewId="0">
      <selection activeCell="A4" sqref="A4"/>
    </sheetView>
  </sheetViews>
  <sheetFormatPr defaultRowHeight="15" x14ac:dyDescent="0.25"/>
  <cols>
    <col min="1" max="1" width="97.5703125" customWidth="1"/>
    <col min="2" max="2" width="10.42578125" customWidth="1"/>
    <col min="3" max="3" width="5.85546875" customWidth="1"/>
    <col min="4" max="4" width="23.28515625" customWidth="1"/>
  </cols>
  <sheetData>
    <row r="1" spans="1:5" ht="32.25" x14ac:dyDescent="0.5">
      <c r="A1" s="173" t="s">
        <v>270</v>
      </c>
      <c r="B1" s="173"/>
      <c r="C1" s="173"/>
      <c r="D1" s="173"/>
    </row>
    <row r="2" spans="1:5" ht="32.25" x14ac:dyDescent="0.5">
      <c r="A2" s="173" t="s">
        <v>192</v>
      </c>
      <c r="B2" s="173"/>
      <c r="C2" s="173"/>
      <c r="D2" s="173"/>
    </row>
    <row r="3" spans="1:5" ht="41.25" customHeight="1" x14ac:dyDescent="0.25">
      <c r="A3" s="174" t="s">
        <v>193</v>
      </c>
      <c r="B3" s="174"/>
      <c r="C3" s="174"/>
      <c r="D3" s="174"/>
    </row>
    <row r="4" spans="1:5" ht="17.25" x14ac:dyDescent="0.3">
      <c r="A4" s="4" t="s">
        <v>117</v>
      </c>
      <c r="B4" t="s">
        <v>187</v>
      </c>
      <c r="D4" s="34" t="s">
        <v>209</v>
      </c>
      <c r="E4" s="23"/>
    </row>
    <row r="5" spans="1:5" x14ac:dyDescent="0.25">
      <c r="A5" s="51">
        <v>201580</v>
      </c>
      <c r="B5" s="44">
        <v>17</v>
      </c>
      <c r="D5" s="24" t="s">
        <v>194</v>
      </c>
      <c r="E5" s="23"/>
    </row>
    <row r="6" spans="1:5" x14ac:dyDescent="0.25">
      <c r="A6" s="43" t="s">
        <v>286</v>
      </c>
      <c r="B6" s="6">
        <v>4</v>
      </c>
      <c r="D6" s="24" t="s">
        <v>195</v>
      </c>
    </row>
    <row r="7" spans="1:5" x14ac:dyDescent="0.25">
      <c r="A7" s="43" t="s">
        <v>52</v>
      </c>
      <c r="B7" s="6">
        <v>4</v>
      </c>
      <c r="D7" s="25" t="s">
        <v>196</v>
      </c>
    </row>
    <row r="8" spans="1:5" x14ac:dyDescent="0.25">
      <c r="A8" s="43" t="s">
        <v>231</v>
      </c>
      <c r="B8" s="6">
        <v>1</v>
      </c>
    </row>
    <row r="9" spans="1:5" x14ac:dyDescent="0.25">
      <c r="A9" s="43" t="s">
        <v>232</v>
      </c>
      <c r="B9" s="6">
        <v>2</v>
      </c>
      <c r="D9" s="26" t="s">
        <v>197</v>
      </c>
    </row>
    <row r="10" spans="1:5" x14ac:dyDescent="0.25">
      <c r="A10" s="43" t="s">
        <v>21</v>
      </c>
      <c r="B10" s="6">
        <v>3</v>
      </c>
      <c r="D10" s="26" t="s">
        <v>198</v>
      </c>
    </row>
    <row r="11" spans="1:5" x14ac:dyDescent="0.25">
      <c r="A11" s="43" t="s">
        <v>23</v>
      </c>
      <c r="B11" s="6">
        <v>3</v>
      </c>
      <c r="D11" s="27" t="s">
        <v>199</v>
      </c>
    </row>
    <row r="12" spans="1:5" x14ac:dyDescent="0.25">
      <c r="A12" s="51">
        <v>201610</v>
      </c>
      <c r="B12" s="44">
        <v>17</v>
      </c>
    </row>
    <row r="13" spans="1:5" x14ac:dyDescent="0.25">
      <c r="A13" s="43" t="s">
        <v>55</v>
      </c>
      <c r="B13" s="6">
        <v>4</v>
      </c>
      <c r="D13" s="28" t="s">
        <v>200</v>
      </c>
    </row>
    <row r="14" spans="1:5" x14ac:dyDescent="0.25">
      <c r="A14" s="43" t="s">
        <v>53</v>
      </c>
      <c r="B14" s="6">
        <v>4</v>
      </c>
      <c r="D14" s="28" t="s">
        <v>201</v>
      </c>
    </row>
    <row r="15" spans="1:5" x14ac:dyDescent="0.25">
      <c r="A15" s="43" t="s">
        <v>259</v>
      </c>
      <c r="B15" s="6">
        <v>3</v>
      </c>
      <c r="D15" s="29" t="s">
        <v>202</v>
      </c>
    </row>
    <row r="16" spans="1:5" x14ac:dyDescent="0.25">
      <c r="A16" s="43" t="s">
        <v>22</v>
      </c>
      <c r="B16" s="6">
        <v>3</v>
      </c>
    </row>
    <row r="17" spans="1:4" x14ac:dyDescent="0.25">
      <c r="A17" s="43" t="s">
        <v>29</v>
      </c>
      <c r="B17" s="6">
        <v>3</v>
      </c>
      <c r="D17" s="30" t="s">
        <v>203</v>
      </c>
    </row>
    <row r="18" spans="1:4" x14ac:dyDescent="0.25">
      <c r="A18" s="48">
        <v>201680</v>
      </c>
      <c r="B18" s="45">
        <v>17</v>
      </c>
      <c r="D18" s="30" t="s">
        <v>204</v>
      </c>
    </row>
    <row r="19" spans="1:4" x14ac:dyDescent="0.25">
      <c r="A19" s="43" t="s">
        <v>225</v>
      </c>
      <c r="B19" s="6">
        <v>4</v>
      </c>
      <c r="D19" s="31" t="s">
        <v>205</v>
      </c>
    </row>
    <row r="20" spans="1:4" x14ac:dyDescent="0.25">
      <c r="A20" s="43" t="s">
        <v>234</v>
      </c>
      <c r="B20" s="6">
        <v>3</v>
      </c>
    </row>
    <row r="21" spans="1:4" x14ac:dyDescent="0.25">
      <c r="A21" s="43" t="s">
        <v>48</v>
      </c>
      <c r="B21" s="6">
        <v>3</v>
      </c>
      <c r="D21" s="32" t="s">
        <v>206</v>
      </c>
    </row>
    <row r="22" spans="1:4" x14ac:dyDescent="0.25">
      <c r="A22" s="43" t="s">
        <v>100</v>
      </c>
      <c r="B22" s="6">
        <v>3</v>
      </c>
      <c r="D22" s="32" t="s">
        <v>207</v>
      </c>
    </row>
    <row r="23" spans="1:4" x14ac:dyDescent="0.25">
      <c r="A23" s="43" t="s">
        <v>96</v>
      </c>
      <c r="B23" s="6">
        <v>3</v>
      </c>
      <c r="D23" s="33" t="s">
        <v>208</v>
      </c>
    </row>
    <row r="24" spans="1:4" x14ac:dyDescent="0.25">
      <c r="A24" s="43" t="s">
        <v>223</v>
      </c>
      <c r="B24" s="6">
        <v>1</v>
      </c>
    </row>
    <row r="25" spans="1:4" x14ac:dyDescent="0.25">
      <c r="A25" s="48">
        <v>201710</v>
      </c>
      <c r="B25" s="45">
        <v>17</v>
      </c>
    </row>
    <row r="26" spans="1:4" ht="15" customHeight="1" x14ac:dyDescent="0.25">
      <c r="A26" s="43" t="s">
        <v>57</v>
      </c>
      <c r="B26" s="6">
        <v>3</v>
      </c>
      <c r="D26" s="171" t="s">
        <v>210</v>
      </c>
    </row>
    <row r="27" spans="1:4" x14ac:dyDescent="0.25">
      <c r="A27" s="43" t="s">
        <v>49</v>
      </c>
      <c r="B27" s="6">
        <v>3</v>
      </c>
      <c r="D27" s="171"/>
    </row>
    <row r="28" spans="1:4" x14ac:dyDescent="0.25">
      <c r="A28" s="43" t="s">
        <v>99</v>
      </c>
      <c r="B28" s="6">
        <v>4</v>
      </c>
      <c r="D28" s="171"/>
    </row>
    <row r="29" spans="1:4" x14ac:dyDescent="0.25">
      <c r="A29" s="43" t="s">
        <v>97</v>
      </c>
      <c r="B29" s="6">
        <v>3</v>
      </c>
      <c r="D29" s="171"/>
    </row>
    <row r="30" spans="1:4" x14ac:dyDescent="0.25">
      <c r="A30" s="43" t="s">
        <v>224</v>
      </c>
      <c r="B30" s="6">
        <v>1</v>
      </c>
      <c r="D30" s="171"/>
    </row>
    <row r="31" spans="1:4" x14ac:dyDescent="0.25">
      <c r="A31" s="43" t="s">
        <v>235</v>
      </c>
      <c r="B31" s="6">
        <v>3</v>
      </c>
      <c r="D31" s="171"/>
    </row>
    <row r="32" spans="1:4" x14ac:dyDescent="0.25">
      <c r="A32" s="53">
        <v>201750</v>
      </c>
      <c r="B32" s="52">
        <v>3</v>
      </c>
      <c r="D32" s="171"/>
    </row>
    <row r="33" spans="1:4" x14ac:dyDescent="0.25">
      <c r="A33" s="43" t="s">
        <v>70</v>
      </c>
      <c r="B33" s="6">
        <v>3</v>
      </c>
      <c r="D33" s="171"/>
    </row>
    <row r="34" spans="1:4" x14ac:dyDescent="0.25">
      <c r="A34" s="49">
        <v>201780</v>
      </c>
      <c r="B34" s="46">
        <v>16</v>
      </c>
      <c r="D34" s="171"/>
    </row>
    <row r="35" spans="1:4" x14ac:dyDescent="0.25">
      <c r="A35" s="43" t="s">
        <v>77</v>
      </c>
      <c r="B35" s="6">
        <v>4</v>
      </c>
      <c r="D35" s="171"/>
    </row>
    <row r="36" spans="1:4" x14ac:dyDescent="0.25">
      <c r="A36" s="43" t="s">
        <v>256</v>
      </c>
      <c r="B36" s="6">
        <v>3</v>
      </c>
      <c r="D36" s="171"/>
    </row>
    <row r="37" spans="1:4" x14ac:dyDescent="0.25">
      <c r="A37" s="43" t="s">
        <v>246</v>
      </c>
      <c r="B37" s="6">
        <v>1</v>
      </c>
      <c r="D37" s="171"/>
    </row>
    <row r="38" spans="1:4" x14ac:dyDescent="0.25">
      <c r="A38" s="43" t="s">
        <v>24</v>
      </c>
      <c r="B38" s="6">
        <v>3</v>
      </c>
      <c r="D38" s="171"/>
    </row>
    <row r="39" spans="1:4" x14ac:dyDescent="0.25">
      <c r="A39" s="43" t="s">
        <v>260</v>
      </c>
      <c r="B39" s="6">
        <v>2</v>
      </c>
      <c r="D39" s="171"/>
    </row>
    <row r="40" spans="1:4" x14ac:dyDescent="0.25">
      <c r="A40" s="43" t="s">
        <v>38</v>
      </c>
      <c r="B40" s="6">
        <v>3</v>
      </c>
      <c r="D40" s="171"/>
    </row>
    <row r="41" spans="1:4" x14ac:dyDescent="0.25">
      <c r="A41" s="49">
        <v>201810</v>
      </c>
      <c r="B41" s="46">
        <v>17</v>
      </c>
      <c r="D41" s="171"/>
    </row>
    <row r="42" spans="1:4" x14ac:dyDescent="0.25">
      <c r="A42" s="43" t="s">
        <v>220</v>
      </c>
      <c r="B42" s="6">
        <v>3</v>
      </c>
      <c r="D42" s="171"/>
    </row>
    <row r="43" spans="1:4" x14ac:dyDescent="0.25">
      <c r="A43" s="43" t="s">
        <v>101</v>
      </c>
      <c r="B43" s="6">
        <v>2</v>
      </c>
      <c r="D43" s="171"/>
    </row>
    <row r="44" spans="1:4" x14ac:dyDescent="0.25">
      <c r="A44" s="43" t="s">
        <v>61</v>
      </c>
      <c r="B44" s="6">
        <v>4</v>
      </c>
      <c r="D44" s="171"/>
    </row>
    <row r="45" spans="1:4" x14ac:dyDescent="0.25">
      <c r="A45" s="43" t="s">
        <v>287</v>
      </c>
      <c r="B45" s="6">
        <v>1</v>
      </c>
      <c r="D45" s="171"/>
    </row>
    <row r="46" spans="1:4" x14ac:dyDescent="0.25">
      <c r="A46" s="43" t="s">
        <v>257</v>
      </c>
      <c r="B46" s="6">
        <v>3</v>
      </c>
    </row>
    <row r="47" spans="1:4" ht="15" customHeight="1" x14ac:dyDescent="0.25">
      <c r="A47" s="43" t="s">
        <v>248</v>
      </c>
      <c r="B47" s="6">
        <v>1</v>
      </c>
      <c r="D47" s="172" t="s">
        <v>211</v>
      </c>
    </row>
    <row r="48" spans="1:4" x14ac:dyDescent="0.25">
      <c r="A48" s="43" t="s">
        <v>264</v>
      </c>
      <c r="B48" s="6">
        <v>3</v>
      </c>
      <c r="D48" s="172"/>
    </row>
    <row r="49" spans="1:4" x14ac:dyDescent="0.25">
      <c r="A49" s="50">
        <v>201880</v>
      </c>
      <c r="B49" s="47">
        <v>17</v>
      </c>
      <c r="D49" s="172"/>
    </row>
    <row r="50" spans="1:4" x14ac:dyDescent="0.25">
      <c r="A50" s="43" t="s">
        <v>62</v>
      </c>
      <c r="B50" s="6">
        <v>4</v>
      </c>
      <c r="D50" s="172"/>
    </row>
    <row r="51" spans="1:4" x14ac:dyDescent="0.25">
      <c r="A51" s="43" t="s">
        <v>268</v>
      </c>
      <c r="B51" s="6">
        <v>1</v>
      </c>
      <c r="D51" s="172"/>
    </row>
    <row r="52" spans="1:4" x14ac:dyDescent="0.25">
      <c r="A52" s="43" t="s">
        <v>265</v>
      </c>
      <c r="B52" s="6">
        <v>2</v>
      </c>
      <c r="D52" s="172"/>
    </row>
    <row r="53" spans="1:4" x14ac:dyDescent="0.25">
      <c r="A53" s="43" t="s">
        <v>266</v>
      </c>
      <c r="B53" s="6">
        <v>1</v>
      </c>
      <c r="D53" s="172"/>
    </row>
    <row r="54" spans="1:4" x14ac:dyDescent="0.25">
      <c r="A54" s="43" t="s">
        <v>47</v>
      </c>
      <c r="B54" s="6">
        <v>3</v>
      </c>
      <c r="D54" s="172"/>
    </row>
    <row r="55" spans="1:4" x14ac:dyDescent="0.25">
      <c r="A55" s="43" t="s">
        <v>267</v>
      </c>
      <c r="B55" s="6">
        <v>3</v>
      </c>
    </row>
    <row r="56" spans="1:4" x14ac:dyDescent="0.25">
      <c r="A56" s="43" t="s">
        <v>38</v>
      </c>
      <c r="B56" s="6">
        <v>3</v>
      </c>
    </row>
    <row r="57" spans="1:4" x14ac:dyDescent="0.25">
      <c r="A57" s="50">
        <v>201910</v>
      </c>
      <c r="B57" s="47">
        <v>12</v>
      </c>
    </row>
    <row r="58" spans="1:4" x14ac:dyDescent="0.25">
      <c r="A58" s="43" t="s">
        <v>240</v>
      </c>
      <c r="B58" s="6">
        <v>12</v>
      </c>
    </row>
    <row r="59" spans="1:4" x14ac:dyDescent="0.25">
      <c r="A59" s="5" t="s">
        <v>118</v>
      </c>
      <c r="B59" s="6">
        <v>133</v>
      </c>
    </row>
  </sheetData>
  <mergeCells count="5">
    <mergeCell ref="D26:D45"/>
    <mergeCell ref="D47:D54"/>
    <mergeCell ref="A1:D1"/>
    <mergeCell ref="A2:D2"/>
    <mergeCell ref="A3:D3"/>
  </mergeCells>
  <pageMargins left="0.7" right="0.7" top="0.75" bottom="0.75" header="0.3" footer="0.3"/>
  <pageSetup scale="6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30" workbookViewId="0">
      <selection activeCell="D53" sqref="D53"/>
    </sheetView>
  </sheetViews>
  <sheetFormatPr defaultRowHeight="14.25" customHeight="1" x14ac:dyDescent="0.25"/>
  <cols>
    <col min="1" max="1" width="41.140625" style="7" customWidth="1"/>
    <col min="2" max="3" width="9.140625" style="36"/>
    <col min="4" max="11" width="9.140625" style="7"/>
    <col min="12" max="12" width="14.85546875" style="7" customWidth="1"/>
    <col min="13" max="16384" width="9.140625" style="7"/>
  </cols>
  <sheetData>
    <row r="1" spans="1:12" ht="14.25" customHeight="1" x14ac:dyDescent="0.25">
      <c r="A1" s="7" t="s">
        <v>119</v>
      </c>
      <c r="B1" s="36" t="s">
        <v>125</v>
      </c>
      <c r="C1" s="36" t="s">
        <v>15</v>
      </c>
      <c r="D1" s="7" t="s">
        <v>91</v>
      </c>
      <c r="E1" s="7" t="s">
        <v>126</v>
      </c>
    </row>
    <row r="2" spans="1:12" ht="14.25" customHeight="1" x14ac:dyDescent="0.25">
      <c r="A2" s="1" t="s">
        <v>21</v>
      </c>
      <c r="B2" s="36">
        <f>WORKSHEET!E6</f>
        <v>0</v>
      </c>
      <c r="C2" s="36">
        <v>3</v>
      </c>
      <c r="E2" s="7" t="e">
        <f>VLOOKUP(B2,$I$2:$J$42,2,FALSE)</f>
        <v>#N/A</v>
      </c>
      <c r="I2" s="7" t="s">
        <v>120</v>
      </c>
      <c r="J2" s="7" t="s">
        <v>188</v>
      </c>
      <c r="L2" s="1"/>
    </row>
    <row r="3" spans="1:12" ht="14.25" customHeight="1" x14ac:dyDescent="0.25">
      <c r="A3" s="1" t="s">
        <v>22</v>
      </c>
      <c r="B3" s="36">
        <f>WORKSHEET!E7</f>
        <v>0</v>
      </c>
      <c r="C3" s="36">
        <v>3</v>
      </c>
      <c r="E3" s="7" t="e">
        <f t="shared" ref="E3:E66" si="0">VLOOKUP(B3,$I$2:$J$42,2,FALSE)</f>
        <v>#N/A</v>
      </c>
      <c r="I3" s="7" t="s">
        <v>6</v>
      </c>
      <c r="J3" s="7" t="s">
        <v>189</v>
      </c>
      <c r="L3" s="1"/>
    </row>
    <row r="4" spans="1:12" ht="14.25" customHeight="1" x14ac:dyDescent="0.25">
      <c r="A4" s="1" t="s">
        <v>23</v>
      </c>
      <c r="B4" s="36">
        <f>WORKSHEET!E8</f>
        <v>0</v>
      </c>
      <c r="C4" s="36">
        <v>3</v>
      </c>
      <c r="E4" s="7" t="e">
        <f t="shared" si="0"/>
        <v>#N/A</v>
      </c>
      <c r="I4" s="7" t="s">
        <v>121</v>
      </c>
      <c r="J4" s="7">
        <v>201480</v>
      </c>
      <c r="L4" s="1"/>
    </row>
    <row r="5" spans="1:12" ht="14.25" customHeight="1" x14ac:dyDescent="0.25">
      <c r="A5" s="1" t="str">
        <f>WORKSHEET!A9</f>
        <v>Literature Gen Ed (choose 1):</v>
      </c>
      <c r="B5" s="36">
        <f>WORKSHEET!E9</f>
        <v>0</v>
      </c>
      <c r="C5" s="36">
        <v>3</v>
      </c>
      <c r="D5" s="7">
        <f>WORKSHEET!D9</f>
        <v>0</v>
      </c>
      <c r="E5" s="7" t="e">
        <f t="shared" si="0"/>
        <v>#N/A</v>
      </c>
      <c r="I5" s="7" t="s">
        <v>122</v>
      </c>
      <c r="J5" s="7">
        <v>201510</v>
      </c>
      <c r="L5" s="1"/>
    </row>
    <row r="6" spans="1:12" ht="14.25" customHeight="1" x14ac:dyDescent="0.25">
      <c r="A6" s="1" t="str">
        <f>WORKSHEET!A10</f>
        <v>Fine Arts Gen Ed (choose 1):</v>
      </c>
      <c r="B6" s="36">
        <f>WORKSHEET!E10</f>
        <v>0</v>
      </c>
      <c r="C6" s="36">
        <v>3</v>
      </c>
      <c r="E6" s="7" t="e">
        <f t="shared" si="0"/>
        <v>#N/A</v>
      </c>
      <c r="I6" s="7" t="s">
        <v>123</v>
      </c>
      <c r="J6" s="7">
        <v>201550</v>
      </c>
      <c r="L6" s="1"/>
    </row>
    <row r="7" spans="1:12" ht="14.25" customHeight="1" x14ac:dyDescent="0.25">
      <c r="A7" s="1" t="s">
        <v>47</v>
      </c>
      <c r="B7" s="36">
        <f>WORKSHEET!K6</f>
        <v>0</v>
      </c>
      <c r="C7" s="36">
        <v>3</v>
      </c>
      <c r="E7" s="7" t="e">
        <f t="shared" si="0"/>
        <v>#N/A</v>
      </c>
      <c r="I7" s="7" t="s">
        <v>113</v>
      </c>
      <c r="J7" s="7">
        <v>201580</v>
      </c>
    </row>
    <row r="8" spans="1:12" ht="14.25" customHeight="1" x14ac:dyDescent="0.25">
      <c r="A8" s="1" t="str">
        <f>WORKSHEET!G7</f>
        <v>Social Science Gen Ed (choose 1):</v>
      </c>
      <c r="B8" s="36">
        <f>WORKSHEET!K7</f>
        <v>0</v>
      </c>
      <c r="C8" s="36">
        <v>3</v>
      </c>
      <c r="D8" s="7">
        <f>WORKSHEET!J7</f>
        <v>0</v>
      </c>
      <c r="E8" s="7" t="e">
        <f t="shared" si="0"/>
        <v>#N/A</v>
      </c>
      <c r="I8" s="7" t="s">
        <v>114</v>
      </c>
      <c r="J8" s="7">
        <v>201610</v>
      </c>
    </row>
    <row r="9" spans="1:12" ht="14.25" customHeight="1" x14ac:dyDescent="0.25">
      <c r="A9" s="1" t="str">
        <f>WORKSHEET!G8</f>
        <v>Social Science Gen Ed (choose 1):</v>
      </c>
      <c r="B9" s="36">
        <f>WORKSHEET!K8</f>
        <v>0</v>
      </c>
      <c r="C9" s="36">
        <v>3</v>
      </c>
      <c r="D9" s="7">
        <f>WORKSHEET!J8</f>
        <v>0</v>
      </c>
      <c r="E9" s="7" t="e">
        <f t="shared" si="0"/>
        <v>#N/A</v>
      </c>
      <c r="I9" s="7" t="s">
        <v>124</v>
      </c>
      <c r="J9" s="7">
        <v>201650</v>
      </c>
    </row>
    <row r="10" spans="1:12" ht="14.25" customHeight="1" x14ac:dyDescent="0.25">
      <c r="A10" s="1" t="s">
        <v>48</v>
      </c>
      <c r="B10" s="36">
        <f>WORKSHEET!K9</f>
        <v>0</v>
      </c>
      <c r="C10" s="36">
        <v>3</v>
      </c>
      <c r="E10" s="7" t="e">
        <f t="shared" si="0"/>
        <v>#N/A</v>
      </c>
      <c r="I10" s="14" t="s">
        <v>115</v>
      </c>
      <c r="J10" s="14">
        <v>201680</v>
      </c>
    </row>
    <row r="11" spans="1:12" ht="14.25" customHeight="1" x14ac:dyDescent="0.25">
      <c r="A11" s="1" t="s">
        <v>49</v>
      </c>
      <c r="B11" s="36">
        <f>WORKSHEET!K10</f>
        <v>0</v>
      </c>
      <c r="C11" s="36">
        <v>3</v>
      </c>
      <c r="E11" s="7" t="e">
        <f t="shared" si="0"/>
        <v>#N/A</v>
      </c>
      <c r="I11" s="14" t="s">
        <v>116</v>
      </c>
      <c r="J11" s="14">
        <v>201710</v>
      </c>
    </row>
    <row r="12" spans="1:12" ht="14.25" customHeight="1" x14ac:dyDescent="0.25">
      <c r="A12" s="1" t="s">
        <v>52</v>
      </c>
      <c r="B12" s="36">
        <f>WORKSHEET!K22</f>
        <v>0</v>
      </c>
      <c r="C12" s="36">
        <v>4</v>
      </c>
      <c r="E12" s="7" t="e">
        <f t="shared" si="0"/>
        <v>#N/A</v>
      </c>
      <c r="I12" s="14" t="s">
        <v>127</v>
      </c>
      <c r="J12" s="14">
        <v>201750</v>
      </c>
    </row>
    <row r="13" spans="1:12" ht="14.25" customHeight="1" x14ac:dyDescent="0.25">
      <c r="A13" s="1" t="s">
        <v>53</v>
      </c>
      <c r="B13" s="36">
        <f>WORKSHEET!K23</f>
        <v>0</v>
      </c>
      <c r="C13" s="36">
        <v>4</v>
      </c>
      <c r="E13" s="7" t="e">
        <f t="shared" si="0"/>
        <v>#N/A</v>
      </c>
      <c r="I13" s="14" t="s">
        <v>128</v>
      </c>
      <c r="J13" s="14">
        <v>201780</v>
      </c>
    </row>
    <row r="14" spans="1:12" ht="14.25" customHeight="1" x14ac:dyDescent="0.25">
      <c r="A14" s="1" t="s">
        <v>256</v>
      </c>
      <c r="B14" s="36">
        <f>WORKSHEET!K14</f>
        <v>0</v>
      </c>
      <c r="C14" s="38">
        <v>3</v>
      </c>
      <c r="E14" s="7" t="e">
        <f t="shared" si="0"/>
        <v>#N/A</v>
      </c>
      <c r="I14" s="14" t="s">
        <v>138</v>
      </c>
      <c r="J14" s="14">
        <v>201810</v>
      </c>
    </row>
    <row r="15" spans="1:12" ht="14.25" customHeight="1" x14ac:dyDescent="0.25">
      <c r="A15" s="1" t="s">
        <v>246</v>
      </c>
      <c r="B15" s="36">
        <f>WORKSHEET!K15</f>
        <v>0</v>
      </c>
      <c r="C15" s="38">
        <v>1</v>
      </c>
      <c r="E15" s="7" t="e">
        <f t="shared" si="0"/>
        <v>#N/A</v>
      </c>
      <c r="I15" s="14" t="s">
        <v>148</v>
      </c>
      <c r="J15" s="14">
        <v>201850</v>
      </c>
    </row>
    <row r="16" spans="1:12" ht="14.25" customHeight="1" x14ac:dyDescent="0.25">
      <c r="A16" s="1" t="s">
        <v>257</v>
      </c>
      <c r="B16" s="36">
        <f>WORKSHEET!K16</f>
        <v>0</v>
      </c>
      <c r="C16" s="38">
        <v>3</v>
      </c>
      <c r="E16" s="7" t="e">
        <f t="shared" si="0"/>
        <v>#N/A</v>
      </c>
      <c r="I16" s="14" t="s">
        <v>129</v>
      </c>
      <c r="J16" s="14">
        <v>201880</v>
      </c>
    </row>
    <row r="17" spans="1:10" ht="14.25" customHeight="1" x14ac:dyDescent="0.25">
      <c r="A17" s="1" t="s">
        <v>248</v>
      </c>
      <c r="B17" s="36">
        <f>WORKSHEET!K17</f>
        <v>0</v>
      </c>
      <c r="C17" s="38">
        <v>1</v>
      </c>
      <c r="E17" s="7" t="e">
        <f t="shared" si="0"/>
        <v>#N/A</v>
      </c>
      <c r="I17" s="14" t="s">
        <v>139</v>
      </c>
      <c r="J17" s="14">
        <v>201910</v>
      </c>
    </row>
    <row r="18" spans="1:10" ht="14.25" customHeight="1" x14ac:dyDescent="0.25">
      <c r="A18" s="1" t="s">
        <v>258</v>
      </c>
      <c r="B18" s="36">
        <f>WORKSHEET!K19</f>
        <v>0</v>
      </c>
      <c r="C18" s="36">
        <v>4</v>
      </c>
      <c r="E18" s="7" t="e">
        <f t="shared" si="0"/>
        <v>#N/A</v>
      </c>
      <c r="I18" s="14" t="s">
        <v>149</v>
      </c>
      <c r="J18" s="14">
        <v>201950</v>
      </c>
    </row>
    <row r="19" spans="1:10" ht="14.25" customHeight="1" x14ac:dyDescent="0.25">
      <c r="A19" s="1" t="s">
        <v>250</v>
      </c>
      <c r="B19" s="36">
        <f>WORKSHEET!K20</f>
        <v>0</v>
      </c>
      <c r="C19" s="36">
        <v>3</v>
      </c>
      <c r="E19" s="7" t="e">
        <f t="shared" si="0"/>
        <v>#N/A</v>
      </c>
      <c r="I19" s="7" t="s">
        <v>130</v>
      </c>
      <c r="J19" s="14">
        <v>201980</v>
      </c>
    </row>
    <row r="20" spans="1:10" ht="14.25" customHeight="1" x14ac:dyDescent="0.25">
      <c r="A20" s="1" t="s">
        <v>96</v>
      </c>
      <c r="B20" s="36">
        <f>WORKSHEET!E19</f>
        <v>0</v>
      </c>
      <c r="C20" s="36">
        <v>3</v>
      </c>
      <c r="E20" s="7" t="e">
        <f t="shared" si="0"/>
        <v>#N/A</v>
      </c>
      <c r="I20" s="14" t="s">
        <v>140</v>
      </c>
      <c r="J20" s="14">
        <v>202010</v>
      </c>
    </row>
    <row r="21" spans="1:10" ht="14.25" customHeight="1" x14ac:dyDescent="0.25">
      <c r="A21" s="1" t="s">
        <v>223</v>
      </c>
      <c r="B21" s="36">
        <f>WORKSHEET!E20</f>
        <v>0</v>
      </c>
      <c r="C21" s="36">
        <v>1</v>
      </c>
      <c r="E21" s="7" t="e">
        <f t="shared" si="0"/>
        <v>#N/A</v>
      </c>
      <c r="I21" s="14" t="s">
        <v>150</v>
      </c>
      <c r="J21" s="14">
        <v>202050</v>
      </c>
    </row>
    <row r="22" spans="1:10" ht="14.25" customHeight="1" x14ac:dyDescent="0.25">
      <c r="A22" s="1" t="s">
        <v>97</v>
      </c>
      <c r="B22" s="36">
        <f>WORKSHEET!E21</f>
        <v>0</v>
      </c>
      <c r="C22" s="36">
        <v>3</v>
      </c>
      <c r="E22" s="7" t="e">
        <f t="shared" si="0"/>
        <v>#N/A</v>
      </c>
      <c r="I22" s="7" t="s">
        <v>131</v>
      </c>
      <c r="J22" s="14">
        <v>202080</v>
      </c>
    </row>
    <row r="23" spans="1:10" ht="14.25" customHeight="1" x14ac:dyDescent="0.25">
      <c r="A23" s="1" t="s">
        <v>224</v>
      </c>
      <c r="B23" s="36">
        <f>WORKSHEET!E22</f>
        <v>0</v>
      </c>
      <c r="C23" s="36">
        <v>1</v>
      </c>
      <c r="E23" s="7" t="e">
        <f t="shared" si="0"/>
        <v>#N/A</v>
      </c>
      <c r="I23" s="14" t="s">
        <v>141</v>
      </c>
      <c r="J23" s="14">
        <v>202110</v>
      </c>
    </row>
    <row r="24" spans="1:10" ht="14.25" customHeight="1" x14ac:dyDescent="0.25">
      <c r="A24" s="1" t="s">
        <v>268</v>
      </c>
      <c r="B24" s="36">
        <f>WORKSHEET!K25</f>
        <v>0</v>
      </c>
      <c r="C24" s="36">
        <v>1</v>
      </c>
      <c r="E24" s="7" t="e">
        <f t="shared" si="0"/>
        <v>#N/A</v>
      </c>
      <c r="I24" s="14" t="s">
        <v>151</v>
      </c>
      <c r="J24" s="14">
        <v>202150</v>
      </c>
    </row>
    <row r="25" spans="1:10" ht="14.25" customHeight="1" x14ac:dyDescent="0.25">
      <c r="A25" s="1" t="s">
        <v>99</v>
      </c>
      <c r="B25" s="36">
        <f>WORKSHEET!E24</f>
        <v>0</v>
      </c>
      <c r="C25" s="36">
        <v>4</v>
      </c>
      <c r="E25" s="7" t="e">
        <f t="shared" si="0"/>
        <v>#N/A</v>
      </c>
      <c r="I25" s="7" t="s">
        <v>132</v>
      </c>
      <c r="J25" s="14">
        <v>202180</v>
      </c>
    </row>
    <row r="26" spans="1:10" ht="14.25" customHeight="1" x14ac:dyDescent="0.25">
      <c r="A26" s="1" t="s">
        <v>100</v>
      </c>
      <c r="B26" s="36">
        <f>WORKSHEET!E25</f>
        <v>0</v>
      </c>
      <c r="C26" s="36">
        <v>3</v>
      </c>
      <c r="E26" s="7" t="e">
        <f t="shared" si="0"/>
        <v>#N/A</v>
      </c>
      <c r="I26" s="14" t="s">
        <v>142</v>
      </c>
      <c r="J26" s="14">
        <v>202210</v>
      </c>
    </row>
    <row r="27" spans="1:10" ht="14.25" customHeight="1" x14ac:dyDescent="0.25">
      <c r="A27" s="1" t="s">
        <v>286</v>
      </c>
      <c r="B27" s="36">
        <f>WORKSHEET!E14</f>
        <v>0</v>
      </c>
      <c r="C27" s="36">
        <v>4</v>
      </c>
      <c r="E27" s="7" t="e">
        <f t="shared" si="0"/>
        <v>#N/A</v>
      </c>
      <c r="I27" s="14" t="s">
        <v>152</v>
      </c>
      <c r="J27" s="14">
        <v>202250</v>
      </c>
    </row>
    <row r="28" spans="1:10" ht="14.25" customHeight="1" x14ac:dyDescent="0.25">
      <c r="A28" s="1" t="s">
        <v>55</v>
      </c>
      <c r="B28" s="36">
        <f>WORKSHEET!E15</f>
        <v>0</v>
      </c>
      <c r="C28" s="36">
        <v>4</v>
      </c>
      <c r="E28" s="7" t="e">
        <f t="shared" si="0"/>
        <v>#N/A</v>
      </c>
      <c r="I28" s="7" t="s">
        <v>133</v>
      </c>
      <c r="J28" s="14">
        <v>202280</v>
      </c>
    </row>
    <row r="29" spans="1:10" ht="14.25" customHeight="1" x14ac:dyDescent="0.25">
      <c r="A29" s="1" t="s">
        <v>225</v>
      </c>
      <c r="B29" s="36">
        <f>WORKSHEET!E16</f>
        <v>0</v>
      </c>
      <c r="C29" s="36">
        <v>4</v>
      </c>
      <c r="E29" s="7" t="e">
        <f t="shared" si="0"/>
        <v>#N/A</v>
      </c>
      <c r="I29" s="14" t="s">
        <v>143</v>
      </c>
      <c r="J29" s="14">
        <v>202310</v>
      </c>
    </row>
    <row r="30" spans="1:10" ht="14.25" customHeight="1" x14ac:dyDescent="0.25">
      <c r="A30" s="1" t="s">
        <v>57</v>
      </c>
      <c r="B30" s="36">
        <f>WORKSHEET!E17</f>
        <v>0</v>
      </c>
      <c r="C30" s="36">
        <v>3</v>
      </c>
      <c r="E30" s="7" t="e">
        <f t="shared" si="0"/>
        <v>#N/A</v>
      </c>
      <c r="I30" s="14" t="s">
        <v>153</v>
      </c>
      <c r="J30" s="14">
        <v>202350</v>
      </c>
    </row>
    <row r="31" spans="1:10" ht="14.25" customHeight="1" x14ac:dyDescent="0.25">
      <c r="A31" s="8" t="s">
        <v>59</v>
      </c>
      <c r="B31" s="36">
        <f>WORKSHEET!E29</f>
        <v>0</v>
      </c>
      <c r="C31" s="39">
        <v>4</v>
      </c>
      <c r="D31" s="1"/>
      <c r="E31" s="7" t="e">
        <f t="shared" si="0"/>
        <v>#N/A</v>
      </c>
      <c r="I31" s="7" t="s">
        <v>134</v>
      </c>
      <c r="J31" s="14">
        <v>202380</v>
      </c>
    </row>
    <row r="32" spans="1:10" ht="14.25" customHeight="1" x14ac:dyDescent="0.25">
      <c r="A32" s="8" t="s">
        <v>60</v>
      </c>
      <c r="B32" s="36">
        <f>WORKSHEET!E30</f>
        <v>0</v>
      </c>
      <c r="C32" s="39">
        <v>4</v>
      </c>
      <c r="D32" s="1"/>
      <c r="E32" s="7" t="e">
        <f t="shared" si="0"/>
        <v>#N/A</v>
      </c>
      <c r="I32" s="14" t="s">
        <v>144</v>
      </c>
      <c r="J32" s="14">
        <v>202410</v>
      </c>
    </row>
    <row r="33" spans="1:10" ht="14.25" customHeight="1" x14ac:dyDescent="0.25">
      <c r="A33" s="8" t="s">
        <v>112</v>
      </c>
      <c r="B33" s="36">
        <f>WORKSHEET!E31</f>
        <v>0</v>
      </c>
      <c r="C33" s="39">
        <v>4</v>
      </c>
      <c r="D33" s="1"/>
      <c r="E33" s="7" t="e">
        <f t="shared" si="0"/>
        <v>#N/A</v>
      </c>
      <c r="I33" s="14" t="s">
        <v>154</v>
      </c>
      <c r="J33" s="14">
        <v>202450</v>
      </c>
    </row>
    <row r="34" spans="1:10" ht="14.25" customHeight="1" x14ac:dyDescent="0.25">
      <c r="A34" s="8" t="s">
        <v>61</v>
      </c>
      <c r="B34" s="36">
        <f>WORKSHEET!E32</f>
        <v>0</v>
      </c>
      <c r="C34" s="39">
        <v>4</v>
      </c>
      <c r="D34" s="1"/>
      <c r="E34" s="7" t="e">
        <f t="shared" si="0"/>
        <v>#N/A</v>
      </c>
      <c r="I34" s="7" t="s">
        <v>135</v>
      </c>
      <c r="J34" s="14">
        <v>202480</v>
      </c>
    </row>
    <row r="35" spans="1:10" ht="14.25" customHeight="1" x14ac:dyDescent="0.25">
      <c r="A35" s="8" t="s">
        <v>62</v>
      </c>
      <c r="B35" s="36">
        <f>WORKSHEET!E33</f>
        <v>0</v>
      </c>
      <c r="C35" s="39">
        <v>4</v>
      </c>
      <c r="D35" s="1"/>
      <c r="E35" s="7" t="e">
        <f t="shared" si="0"/>
        <v>#N/A</v>
      </c>
      <c r="I35" s="14" t="s">
        <v>145</v>
      </c>
      <c r="J35" s="14">
        <v>202510</v>
      </c>
    </row>
    <row r="36" spans="1:10" ht="14.25" customHeight="1" x14ac:dyDescent="0.25">
      <c r="A36" s="8" t="s">
        <v>212</v>
      </c>
      <c r="B36" s="36">
        <f>WORKSHEET!E34</f>
        <v>0</v>
      </c>
      <c r="C36" s="39">
        <v>4</v>
      </c>
      <c r="D36" s="3" t="s">
        <v>11</v>
      </c>
      <c r="E36" s="7" t="e">
        <f t="shared" si="0"/>
        <v>#N/A</v>
      </c>
      <c r="I36" s="14" t="s">
        <v>155</v>
      </c>
      <c r="J36" s="14">
        <v>202550</v>
      </c>
    </row>
    <row r="37" spans="1:10" ht="14.25" customHeight="1" x14ac:dyDescent="0.25">
      <c r="A37" s="8" t="s">
        <v>64</v>
      </c>
      <c r="B37" s="36">
        <f>WORKSHEET!E35</f>
        <v>0</v>
      </c>
      <c r="C37" s="39">
        <v>4</v>
      </c>
      <c r="D37" s="1"/>
      <c r="E37" s="7" t="e">
        <f t="shared" si="0"/>
        <v>#N/A</v>
      </c>
      <c r="I37" s="7" t="s">
        <v>136</v>
      </c>
      <c r="J37" s="14">
        <v>202580</v>
      </c>
    </row>
    <row r="38" spans="1:10" ht="14.25" customHeight="1" x14ac:dyDescent="0.25">
      <c r="A38" s="8" t="s">
        <v>213</v>
      </c>
      <c r="B38" s="36">
        <f>WORKSHEET!E36</f>
        <v>0</v>
      </c>
      <c r="C38" s="39">
        <v>3</v>
      </c>
      <c r="D38" s="3" t="s">
        <v>8</v>
      </c>
      <c r="E38" s="7" t="e">
        <f t="shared" si="0"/>
        <v>#N/A</v>
      </c>
      <c r="I38" s="14" t="s">
        <v>146</v>
      </c>
      <c r="J38" s="14">
        <v>202610</v>
      </c>
    </row>
    <row r="39" spans="1:10" ht="14.25" customHeight="1" x14ac:dyDescent="0.25">
      <c r="A39" s="8" t="s">
        <v>65</v>
      </c>
      <c r="B39" s="36">
        <f>WORKSHEET!E37</f>
        <v>0</v>
      </c>
      <c r="C39" s="39">
        <v>4</v>
      </c>
      <c r="D39" s="1"/>
      <c r="E39" s="7" t="e">
        <f t="shared" si="0"/>
        <v>#N/A</v>
      </c>
      <c r="I39" s="14" t="s">
        <v>156</v>
      </c>
      <c r="J39" s="14">
        <v>202650</v>
      </c>
    </row>
    <row r="40" spans="1:10" ht="14.25" customHeight="1" x14ac:dyDescent="0.25">
      <c r="A40" s="8" t="s">
        <v>214</v>
      </c>
      <c r="B40" s="36">
        <f>WORKSHEET!E38</f>
        <v>0</v>
      </c>
      <c r="C40" s="39">
        <v>4</v>
      </c>
      <c r="D40" s="3" t="s">
        <v>8</v>
      </c>
      <c r="E40" s="7" t="e">
        <f t="shared" si="0"/>
        <v>#N/A</v>
      </c>
      <c r="I40" s="7" t="s">
        <v>137</v>
      </c>
      <c r="J40" s="14">
        <v>202680</v>
      </c>
    </row>
    <row r="41" spans="1:10" ht="14.25" customHeight="1" x14ac:dyDescent="0.25">
      <c r="A41" s="8" t="s">
        <v>93</v>
      </c>
      <c r="B41" s="36">
        <f>WORKSHEET!E39</f>
        <v>0</v>
      </c>
      <c r="C41" s="39">
        <v>4</v>
      </c>
      <c r="D41" s="3"/>
      <c r="E41" s="7" t="e">
        <f t="shared" si="0"/>
        <v>#N/A</v>
      </c>
      <c r="I41" s="14" t="s">
        <v>147</v>
      </c>
      <c r="J41" s="14">
        <v>202710</v>
      </c>
    </row>
    <row r="42" spans="1:10" ht="14.25" customHeight="1" x14ac:dyDescent="0.25">
      <c r="A42" s="9" t="s">
        <v>67</v>
      </c>
      <c r="B42" s="36">
        <f>WORKSHEET!E41</f>
        <v>0</v>
      </c>
      <c r="C42" s="39">
        <v>4</v>
      </c>
      <c r="D42" s="1"/>
      <c r="E42" s="7" t="e">
        <f t="shared" si="0"/>
        <v>#N/A</v>
      </c>
      <c r="I42" s="14" t="s">
        <v>157</v>
      </c>
      <c r="J42" s="14">
        <v>202750</v>
      </c>
    </row>
    <row r="43" spans="1:10" ht="14.25" customHeight="1" x14ac:dyDescent="0.25">
      <c r="A43" s="9" t="s">
        <v>215</v>
      </c>
      <c r="B43" s="36">
        <f>WORKSHEET!E42</f>
        <v>0</v>
      </c>
      <c r="C43" s="39">
        <v>4</v>
      </c>
      <c r="D43" s="3" t="s">
        <v>11</v>
      </c>
      <c r="E43" s="7" t="e">
        <f t="shared" si="0"/>
        <v>#N/A</v>
      </c>
    </row>
    <row r="44" spans="1:10" ht="14.25" customHeight="1" x14ac:dyDescent="0.25">
      <c r="A44" s="9" t="s">
        <v>68</v>
      </c>
      <c r="B44" s="36">
        <f>WORKSHEET!E43</f>
        <v>0</v>
      </c>
      <c r="C44" s="40">
        <v>4</v>
      </c>
      <c r="D44" s="10"/>
      <c r="E44" s="7" t="e">
        <f t="shared" si="0"/>
        <v>#N/A</v>
      </c>
    </row>
    <row r="45" spans="1:10" ht="14.25" customHeight="1" x14ac:dyDescent="0.25">
      <c r="A45" s="9" t="s">
        <v>69</v>
      </c>
      <c r="B45" s="36">
        <f>WORKSHEET!E44</f>
        <v>0</v>
      </c>
      <c r="C45" s="39">
        <v>4</v>
      </c>
      <c r="D45" s="1"/>
      <c r="E45" s="7" t="e">
        <f t="shared" si="0"/>
        <v>#N/A</v>
      </c>
    </row>
    <row r="46" spans="1:10" ht="14.25" customHeight="1" x14ac:dyDescent="0.25">
      <c r="A46" s="9" t="s">
        <v>62</v>
      </c>
      <c r="B46" s="36">
        <f>WORKSHEET!E45</f>
        <v>0</v>
      </c>
      <c r="C46" s="39">
        <v>4</v>
      </c>
      <c r="D46" s="1"/>
      <c r="E46" s="7" t="e">
        <f t="shared" si="0"/>
        <v>#N/A</v>
      </c>
    </row>
    <row r="47" spans="1:10" ht="14.25" customHeight="1" x14ac:dyDescent="0.25">
      <c r="A47" s="9" t="s">
        <v>70</v>
      </c>
      <c r="B47" s="36">
        <f>WORKSHEET!E46</f>
        <v>0</v>
      </c>
      <c r="C47" s="39">
        <v>3</v>
      </c>
      <c r="D47" s="1"/>
      <c r="E47" s="7" t="e">
        <f t="shared" si="0"/>
        <v>#N/A</v>
      </c>
    </row>
    <row r="48" spans="1:10" ht="14.25" customHeight="1" x14ac:dyDescent="0.25">
      <c r="A48" s="9" t="s">
        <v>71</v>
      </c>
      <c r="B48" s="36">
        <f>WORKSHEET!E47</f>
        <v>0</v>
      </c>
      <c r="C48" s="39">
        <v>3</v>
      </c>
      <c r="D48" s="1"/>
      <c r="E48" s="7" t="e">
        <f t="shared" si="0"/>
        <v>#N/A</v>
      </c>
    </row>
    <row r="49" spans="1:5" ht="14.25" customHeight="1" x14ac:dyDescent="0.25">
      <c r="A49" s="9" t="s">
        <v>72</v>
      </c>
      <c r="B49" s="36">
        <f>WORKSHEET!E48</f>
        <v>0</v>
      </c>
      <c r="C49" s="39">
        <v>4</v>
      </c>
      <c r="D49" s="1"/>
      <c r="E49" s="7" t="e">
        <f t="shared" si="0"/>
        <v>#N/A</v>
      </c>
    </row>
    <row r="50" spans="1:5" ht="14.25" customHeight="1" x14ac:dyDescent="0.25">
      <c r="A50" s="9" t="s">
        <v>73</v>
      </c>
      <c r="B50" s="36">
        <f>WORKSHEET!E49</f>
        <v>0</v>
      </c>
      <c r="C50" s="39">
        <v>4</v>
      </c>
      <c r="D50" s="1"/>
      <c r="E50" s="7" t="e">
        <f t="shared" si="0"/>
        <v>#N/A</v>
      </c>
    </row>
    <row r="51" spans="1:5" ht="14.25" customHeight="1" x14ac:dyDescent="0.25">
      <c r="A51" s="9" t="s">
        <v>290</v>
      </c>
      <c r="B51" s="36">
        <f>WORKSHEET!E50</f>
        <v>0</v>
      </c>
      <c r="C51" s="39">
        <v>4</v>
      </c>
      <c r="D51" s="1" t="s">
        <v>5</v>
      </c>
      <c r="E51" s="7" t="e">
        <f t="shared" si="0"/>
        <v>#N/A</v>
      </c>
    </row>
    <row r="52" spans="1:5" ht="14.25" customHeight="1" x14ac:dyDescent="0.25">
      <c r="A52" s="9" t="s">
        <v>289</v>
      </c>
      <c r="B52" s="36">
        <f>WORKSHEET!E51</f>
        <v>0</v>
      </c>
      <c r="C52" s="39">
        <v>4</v>
      </c>
      <c r="D52" s="3" t="s">
        <v>5</v>
      </c>
      <c r="E52" s="7" t="e">
        <f t="shared" si="0"/>
        <v>#N/A</v>
      </c>
    </row>
    <row r="53" spans="1:5" ht="14.25" customHeight="1" x14ac:dyDescent="0.25">
      <c r="A53" s="9" t="s">
        <v>74</v>
      </c>
      <c r="B53" s="36">
        <f>WORKSHEET!E52</f>
        <v>0</v>
      </c>
      <c r="C53" s="39">
        <v>4</v>
      </c>
      <c r="D53" s="3"/>
      <c r="E53" s="7" t="e">
        <f t="shared" si="0"/>
        <v>#N/A</v>
      </c>
    </row>
    <row r="54" spans="1:5" ht="14.25" customHeight="1" x14ac:dyDescent="0.25">
      <c r="A54" s="9" t="s">
        <v>75</v>
      </c>
      <c r="B54" s="36">
        <f>WORKSHEET!E53</f>
        <v>0</v>
      </c>
      <c r="C54" s="39">
        <v>3</v>
      </c>
      <c r="D54" s="1"/>
      <c r="E54" s="7" t="e">
        <f t="shared" si="0"/>
        <v>#N/A</v>
      </c>
    </row>
    <row r="55" spans="1:5" ht="14.25" customHeight="1" x14ac:dyDescent="0.25">
      <c r="A55" s="9" t="s">
        <v>76</v>
      </c>
      <c r="B55" s="36">
        <f>WORKSHEET!E55</f>
        <v>0</v>
      </c>
      <c r="C55" s="39">
        <v>4</v>
      </c>
      <c r="D55" s="1"/>
      <c r="E55" s="7" t="e">
        <f t="shared" si="0"/>
        <v>#N/A</v>
      </c>
    </row>
    <row r="56" spans="1:5" ht="14.25" customHeight="1" x14ac:dyDescent="0.25">
      <c r="A56" s="11" t="s">
        <v>77</v>
      </c>
      <c r="B56" s="36">
        <f>WORKSHEET!K29</f>
        <v>0</v>
      </c>
      <c r="C56" s="39">
        <v>4</v>
      </c>
      <c r="D56" s="1"/>
      <c r="E56" s="7" t="e">
        <f t="shared" si="0"/>
        <v>#N/A</v>
      </c>
    </row>
    <row r="57" spans="1:5" ht="14.25" customHeight="1" x14ac:dyDescent="0.25">
      <c r="A57" s="11" t="s">
        <v>78</v>
      </c>
      <c r="B57" s="36">
        <f>WORKSHEET!K30</f>
        <v>0</v>
      </c>
      <c r="C57" s="39">
        <v>4</v>
      </c>
      <c r="D57" s="1"/>
      <c r="E57" s="7" t="e">
        <f t="shared" si="0"/>
        <v>#N/A</v>
      </c>
    </row>
    <row r="58" spans="1:5" ht="14.25" customHeight="1" x14ac:dyDescent="0.25">
      <c r="A58" s="11" t="s">
        <v>79</v>
      </c>
      <c r="B58" s="36">
        <f>WORKSHEET!K31</f>
        <v>0</v>
      </c>
      <c r="C58" s="39">
        <v>4</v>
      </c>
      <c r="D58" s="1"/>
      <c r="E58" s="7" t="e">
        <f t="shared" si="0"/>
        <v>#N/A</v>
      </c>
    </row>
    <row r="59" spans="1:5" ht="14.25" customHeight="1" x14ac:dyDescent="0.25">
      <c r="A59" s="11" t="s">
        <v>213</v>
      </c>
      <c r="B59" s="36">
        <f>WORKSHEET!K32</f>
        <v>0</v>
      </c>
      <c r="C59" s="39">
        <v>3</v>
      </c>
      <c r="D59" s="3" t="s">
        <v>8</v>
      </c>
      <c r="E59" s="7" t="e">
        <f t="shared" si="0"/>
        <v>#N/A</v>
      </c>
    </row>
    <row r="60" spans="1:5" ht="14.25" customHeight="1" x14ac:dyDescent="0.25">
      <c r="A60" s="11" t="s">
        <v>216</v>
      </c>
      <c r="B60" s="36">
        <f>WORKSHEET!K33</f>
        <v>0</v>
      </c>
      <c r="C60" s="39">
        <v>3</v>
      </c>
      <c r="D60" s="3" t="s">
        <v>5</v>
      </c>
      <c r="E60" s="7" t="e">
        <f t="shared" si="0"/>
        <v>#N/A</v>
      </c>
    </row>
    <row r="61" spans="1:5" ht="14.25" customHeight="1" x14ac:dyDescent="0.25">
      <c r="A61" s="11" t="s">
        <v>217</v>
      </c>
      <c r="B61" s="36">
        <f>WORKSHEET!K34</f>
        <v>0</v>
      </c>
      <c r="C61" s="39">
        <v>3</v>
      </c>
      <c r="D61" s="3" t="s">
        <v>6</v>
      </c>
      <c r="E61" s="7" t="e">
        <f t="shared" si="0"/>
        <v>#N/A</v>
      </c>
    </row>
    <row r="62" spans="1:5" ht="14.25" customHeight="1" x14ac:dyDescent="0.25">
      <c r="A62" s="11" t="s">
        <v>218</v>
      </c>
      <c r="B62" s="36">
        <f>WORKSHEET!K35</f>
        <v>0</v>
      </c>
      <c r="C62" s="39">
        <v>4</v>
      </c>
      <c r="D62" s="3" t="s">
        <v>8</v>
      </c>
      <c r="E62" s="7" t="e">
        <f t="shared" si="0"/>
        <v>#N/A</v>
      </c>
    </row>
    <row r="63" spans="1:5" ht="14.25" customHeight="1" x14ac:dyDescent="0.25">
      <c r="A63" s="11" t="s">
        <v>219</v>
      </c>
      <c r="B63" s="36">
        <f>WORKSHEET!K36</f>
        <v>0</v>
      </c>
      <c r="C63" s="39">
        <v>4</v>
      </c>
      <c r="D63" s="3" t="s">
        <v>6</v>
      </c>
      <c r="E63" s="7" t="e">
        <f t="shared" si="0"/>
        <v>#N/A</v>
      </c>
    </row>
    <row r="64" spans="1:5" ht="14.25" customHeight="1" x14ac:dyDescent="0.25">
      <c r="A64" s="12" t="s">
        <v>80</v>
      </c>
      <c r="B64" s="36">
        <f>WORKSHEET!K37</f>
        <v>0</v>
      </c>
      <c r="C64" s="40">
        <v>4</v>
      </c>
      <c r="D64" s="10"/>
      <c r="E64" s="7" t="e">
        <f t="shared" si="0"/>
        <v>#N/A</v>
      </c>
    </row>
    <row r="65" spans="1:5" ht="14.25" customHeight="1" x14ac:dyDescent="0.25">
      <c r="A65" s="13" t="s">
        <v>220</v>
      </c>
      <c r="B65" s="36">
        <f>WORKSHEET!K41</f>
        <v>0</v>
      </c>
      <c r="C65" s="39">
        <v>3</v>
      </c>
      <c r="D65" s="3" t="s">
        <v>8</v>
      </c>
      <c r="E65" s="7" t="e">
        <f t="shared" si="0"/>
        <v>#N/A</v>
      </c>
    </row>
    <row r="66" spans="1:5" ht="14.25" customHeight="1" x14ac:dyDescent="0.25">
      <c r="A66" s="13" t="s">
        <v>101</v>
      </c>
      <c r="B66" s="36">
        <f>WORKSHEET!K42</f>
        <v>0</v>
      </c>
      <c r="C66" s="39">
        <v>2</v>
      </c>
      <c r="D66" s="1"/>
      <c r="E66" s="7" t="e">
        <f t="shared" si="0"/>
        <v>#N/A</v>
      </c>
    </row>
    <row r="67" spans="1:5" ht="14.25" customHeight="1" x14ac:dyDescent="0.25">
      <c r="A67" s="13" t="s">
        <v>103</v>
      </c>
      <c r="B67" s="36">
        <f>WORKSHEET!K43</f>
        <v>0</v>
      </c>
      <c r="C67" s="39">
        <v>3</v>
      </c>
      <c r="D67" s="1"/>
      <c r="E67" s="7" t="e">
        <f t="shared" ref="E67:E111" si="1">VLOOKUP(B67,$I$2:$J$42,2,FALSE)</f>
        <v>#N/A</v>
      </c>
    </row>
    <row r="68" spans="1:5" ht="14.25" customHeight="1" x14ac:dyDescent="0.25">
      <c r="A68" s="13" t="s">
        <v>226</v>
      </c>
      <c r="B68" s="36">
        <f>WORKSHEET!K44</f>
        <v>0</v>
      </c>
      <c r="C68" s="39">
        <v>2</v>
      </c>
      <c r="D68" s="1"/>
      <c r="E68" s="7" t="e">
        <f t="shared" si="1"/>
        <v>#N/A</v>
      </c>
    </row>
    <row r="69" spans="1:5" ht="14.25" customHeight="1" x14ac:dyDescent="0.25">
      <c r="A69" s="13" t="s">
        <v>102</v>
      </c>
      <c r="B69" s="36">
        <f>WORKSHEET!K45</f>
        <v>0</v>
      </c>
      <c r="C69" s="39">
        <v>3</v>
      </c>
      <c r="D69" s="1"/>
      <c r="E69" s="7" t="e">
        <f t="shared" si="1"/>
        <v>#N/A</v>
      </c>
    </row>
    <row r="70" spans="1:5" ht="14.25" customHeight="1" x14ac:dyDescent="0.25">
      <c r="A70" s="13" t="s">
        <v>227</v>
      </c>
      <c r="B70" s="36">
        <f>WORKSHEET!K46</f>
        <v>0</v>
      </c>
      <c r="C70" s="39">
        <v>2</v>
      </c>
      <c r="D70" s="1"/>
      <c r="E70" s="7" t="e">
        <f t="shared" si="1"/>
        <v>#N/A</v>
      </c>
    </row>
    <row r="71" spans="1:5" ht="14.25" customHeight="1" x14ac:dyDescent="0.25">
      <c r="A71" s="13" t="s">
        <v>221</v>
      </c>
      <c r="B71" s="36">
        <f>WORKSHEET!K47</f>
        <v>0</v>
      </c>
      <c r="C71" s="39">
        <v>3</v>
      </c>
      <c r="D71" s="3" t="s">
        <v>6</v>
      </c>
      <c r="E71" s="7" t="e">
        <f t="shared" si="1"/>
        <v>#N/A</v>
      </c>
    </row>
    <row r="72" spans="1:5" ht="14.25" customHeight="1" x14ac:dyDescent="0.25">
      <c r="A72" s="13" t="s">
        <v>104</v>
      </c>
      <c r="B72" s="36">
        <f>WORKSHEET!K48</f>
        <v>0</v>
      </c>
      <c r="C72" s="39">
        <v>3</v>
      </c>
      <c r="D72" s="1"/>
      <c r="E72" s="7" t="e">
        <f t="shared" si="1"/>
        <v>#N/A</v>
      </c>
    </row>
    <row r="73" spans="1:5" ht="14.25" customHeight="1" x14ac:dyDescent="0.25">
      <c r="A73" s="13" t="s">
        <v>222</v>
      </c>
      <c r="B73" s="36">
        <f>WORKSHEET!K49</f>
        <v>0</v>
      </c>
      <c r="C73" s="39">
        <v>4</v>
      </c>
      <c r="D73" s="3" t="s">
        <v>6</v>
      </c>
      <c r="E73" s="7" t="e">
        <f t="shared" si="1"/>
        <v>#N/A</v>
      </c>
    </row>
    <row r="74" spans="1:5" ht="14.25" customHeight="1" x14ac:dyDescent="0.25">
      <c r="A74" s="54" t="s">
        <v>231</v>
      </c>
      <c r="B74" s="37">
        <f>WORKSHEET!K53</f>
        <v>0</v>
      </c>
      <c r="C74" s="37">
        <v>1</v>
      </c>
      <c r="D74" s="7">
        <f>WORKSHEET!J53</f>
        <v>0</v>
      </c>
      <c r="E74" s="7" t="e">
        <f t="shared" si="1"/>
        <v>#N/A</v>
      </c>
    </row>
    <row r="75" spans="1:5" ht="14.25" customHeight="1" x14ac:dyDescent="0.25">
      <c r="A75" s="54" t="s">
        <v>232</v>
      </c>
      <c r="B75" s="37">
        <f>WORKSHEET!K54</f>
        <v>0</v>
      </c>
      <c r="C75" s="37">
        <v>2</v>
      </c>
      <c r="D75" s="7">
        <f>WORKSHEET!J54</f>
        <v>0</v>
      </c>
      <c r="E75" s="7" t="e">
        <f t="shared" si="1"/>
        <v>#N/A</v>
      </c>
    </row>
    <row r="76" spans="1:5" ht="14.25" customHeight="1" x14ac:dyDescent="0.25">
      <c r="A76" s="54" t="s">
        <v>259</v>
      </c>
      <c r="B76" s="37">
        <f>WORKSHEET!K55</f>
        <v>0</v>
      </c>
      <c r="C76" s="41">
        <v>3</v>
      </c>
      <c r="D76" s="7" t="str">
        <f>WORKSHEET!J55</f>
        <v>W</v>
      </c>
      <c r="E76" s="7" t="e">
        <f t="shared" si="1"/>
        <v>#N/A</v>
      </c>
    </row>
    <row r="77" spans="1:5" ht="14.25" customHeight="1" x14ac:dyDescent="0.25">
      <c r="A77" s="54" t="s">
        <v>234</v>
      </c>
      <c r="B77" s="37">
        <f>WORKSHEET!K56</f>
        <v>0</v>
      </c>
      <c r="C77" s="41">
        <v>3</v>
      </c>
      <c r="D77" s="7">
        <f>WORKSHEET!J56</f>
        <v>0</v>
      </c>
      <c r="E77" s="7" t="e">
        <f t="shared" si="1"/>
        <v>#N/A</v>
      </c>
    </row>
    <row r="78" spans="1:5" ht="14.25" customHeight="1" x14ac:dyDescent="0.25">
      <c r="A78" s="55" t="s">
        <v>235</v>
      </c>
      <c r="B78" s="37">
        <f>WORKSHEET!K57</f>
        <v>0</v>
      </c>
      <c r="C78" s="37">
        <v>3</v>
      </c>
      <c r="D78" s="7">
        <f>WORKSHEET!J57</f>
        <v>0</v>
      </c>
      <c r="E78" s="7" t="e">
        <f t="shared" si="1"/>
        <v>#N/A</v>
      </c>
    </row>
    <row r="79" spans="1:5" ht="14.25" customHeight="1" x14ac:dyDescent="0.25">
      <c r="A79" s="55" t="s">
        <v>260</v>
      </c>
      <c r="B79" s="37">
        <f>WORKSHEET!K58</f>
        <v>0</v>
      </c>
      <c r="C79" s="42">
        <v>2</v>
      </c>
      <c r="D79" s="7" t="str">
        <f>WORKSHEET!J58</f>
        <v>T</v>
      </c>
      <c r="E79" s="7" t="e">
        <f t="shared" si="1"/>
        <v>#N/A</v>
      </c>
    </row>
    <row r="80" spans="1:5" ht="14.25" customHeight="1" x14ac:dyDescent="0.25">
      <c r="A80" s="55" t="s">
        <v>264</v>
      </c>
      <c r="B80" s="37">
        <f>WORKSHEET!K59</f>
        <v>0</v>
      </c>
      <c r="C80" s="42">
        <v>3</v>
      </c>
      <c r="D80" s="7" t="str">
        <f>WORKSHEET!J59</f>
        <v>W</v>
      </c>
      <c r="E80" s="7" t="e">
        <f t="shared" si="1"/>
        <v>#N/A</v>
      </c>
    </row>
    <row r="81" spans="1:5" ht="14.25" customHeight="1" x14ac:dyDescent="0.25">
      <c r="A81" s="56" t="s">
        <v>265</v>
      </c>
      <c r="B81" s="37">
        <f>WORKSHEET!K60</f>
        <v>0</v>
      </c>
      <c r="C81" s="42">
        <v>2</v>
      </c>
      <c r="D81" s="7">
        <f>WORKSHEET!J60</f>
        <v>0</v>
      </c>
      <c r="E81" s="7" t="e">
        <f t="shared" si="1"/>
        <v>#N/A</v>
      </c>
    </row>
    <row r="82" spans="1:5" ht="14.25" customHeight="1" x14ac:dyDescent="0.25">
      <c r="A82" s="56" t="s">
        <v>266</v>
      </c>
      <c r="B82" s="37">
        <f>WORKSHEET!K61</f>
        <v>0</v>
      </c>
      <c r="C82" s="42">
        <v>1</v>
      </c>
      <c r="D82" s="7" t="str">
        <f>WORKSHEET!J61</f>
        <v>O</v>
      </c>
      <c r="E82" s="7" t="e">
        <f t="shared" si="1"/>
        <v>#N/A</v>
      </c>
    </row>
    <row r="83" spans="1:5" ht="14.25" customHeight="1" x14ac:dyDescent="0.25">
      <c r="A83" s="94" t="s">
        <v>287</v>
      </c>
      <c r="B83" s="37">
        <f>WORKSHEET!K62</f>
        <v>0</v>
      </c>
      <c r="C83" s="42">
        <v>1</v>
      </c>
      <c r="D83" s="7">
        <f>WORKSHEET!J62</f>
        <v>0</v>
      </c>
      <c r="E83" s="7" t="e">
        <f t="shared" si="1"/>
        <v>#N/A</v>
      </c>
    </row>
    <row r="84" spans="1:5" ht="14.25" customHeight="1" x14ac:dyDescent="0.25">
      <c r="A84" s="56" t="s">
        <v>267</v>
      </c>
      <c r="B84" s="37">
        <f>WORKSHEET!K63</f>
        <v>0</v>
      </c>
      <c r="C84" s="42">
        <v>3</v>
      </c>
      <c r="D84" s="7">
        <f>WORKSHEET!J63</f>
        <v>0</v>
      </c>
      <c r="E84" s="7" t="e">
        <f t="shared" si="1"/>
        <v>#N/A</v>
      </c>
    </row>
    <row r="85" spans="1:5" ht="14.25" customHeight="1" x14ac:dyDescent="0.25">
      <c r="A85" s="56" t="s">
        <v>240</v>
      </c>
      <c r="B85" s="37">
        <f>WORKSHEET!K64</f>
        <v>0</v>
      </c>
      <c r="C85" s="2">
        <v>12</v>
      </c>
      <c r="D85" s="7" t="str">
        <f>WORKSHEET!J64</f>
        <v>O</v>
      </c>
      <c r="E85" s="7" t="e">
        <f t="shared" si="1"/>
        <v>#N/A</v>
      </c>
    </row>
    <row r="86" spans="1:5" ht="14.25" customHeight="1" x14ac:dyDescent="0.25">
      <c r="A86" s="15" t="str">
        <f>WORKSHEET!A79</f>
        <v>CSCI 1100: Using Information Technology (click for info)</v>
      </c>
      <c r="B86" s="36">
        <f>WORKSHEET!E79</f>
        <v>0</v>
      </c>
      <c r="C86" s="36">
        <f>WORKSHEET!C79</f>
        <v>3</v>
      </c>
      <c r="D86" s="7">
        <f>WORKSHEET!D79</f>
        <v>0</v>
      </c>
      <c r="E86" s="7" t="e">
        <f t="shared" si="1"/>
        <v>#N/A</v>
      </c>
    </row>
    <row r="87" spans="1:5" ht="14.25" customHeight="1" x14ac:dyDescent="0.25">
      <c r="A87" s="15">
        <f>WORKSHEET!A80</f>
        <v>0</v>
      </c>
      <c r="B87" s="36">
        <f>WORKSHEET!E80</f>
        <v>0</v>
      </c>
      <c r="C87" s="36">
        <f>WORKSHEET!C80</f>
        <v>0</v>
      </c>
      <c r="D87" s="7">
        <f>WORKSHEET!D80</f>
        <v>0</v>
      </c>
      <c r="E87" s="7" t="e">
        <f t="shared" si="1"/>
        <v>#N/A</v>
      </c>
    </row>
    <row r="88" spans="1:5" ht="14.25" customHeight="1" x14ac:dyDescent="0.25">
      <c r="A88" s="15">
        <f>WORKSHEET!A81</f>
        <v>0</v>
      </c>
      <c r="B88" s="36">
        <f>WORKSHEET!E81</f>
        <v>0</v>
      </c>
      <c r="C88" s="36">
        <f>WORKSHEET!C81</f>
        <v>0</v>
      </c>
      <c r="D88" s="7">
        <f>WORKSHEET!D81</f>
        <v>0</v>
      </c>
      <c r="E88" s="7" t="e">
        <f t="shared" si="1"/>
        <v>#N/A</v>
      </c>
    </row>
    <row r="89" spans="1:5" ht="14.25" customHeight="1" x14ac:dyDescent="0.25">
      <c r="A89" s="15">
        <f>WORKSHEET!A82</f>
        <v>0</v>
      </c>
      <c r="B89" s="36">
        <f>WORKSHEET!E82</f>
        <v>0</v>
      </c>
      <c r="C89" s="36">
        <f>WORKSHEET!C82</f>
        <v>0</v>
      </c>
      <c r="D89" s="7">
        <f>WORKSHEET!D82</f>
        <v>0</v>
      </c>
      <c r="E89" s="7" t="e">
        <f t="shared" si="1"/>
        <v>#N/A</v>
      </c>
    </row>
    <row r="90" spans="1:5" ht="14.25" customHeight="1" x14ac:dyDescent="0.25">
      <c r="A90" s="15">
        <f>WORKSHEET!A83</f>
        <v>0</v>
      </c>
      <c r="B90" s="36">
        <f>WORKSHEET!E83</f>
        <v>0</v>
      </c>
      <c r="C90" s="36">
        <f>WORKSHEET!C83</f>
        <v>0</v>
      </c>
      <c r="D90" s="7">
        <f>WORKSHEET!D83</f>
        <v>0</v>
      </c>
      <c r="E90" s="7" t="e">
        <f t="shared" si="1"/>
        <v>#N/A</v>
      </c>
    </row>
    <row r="91" spans="1:5" ht="14.25" customHeight="1" x14ac:dyDescent="0.25">
      <c r="A91" s="15">
        <f>WORKSHEET!A84</f>
        <v>0</v>
      </c>
      <c r="B91" s="36">
        <f>WORKSHEET!E84</f>
        <v>0</v>
      </c>
      <c r="C91" s="36">
        <f>WORKSHEET!C84</f>
        <v>0</v>
      </c>
      <c r="D91" s="7">
        <f>WORKSHEET!D84</f>
        <v>0</v>
      </c>
      <c r="E91" s="7" t="e">
        <f t="shared" si="1"/>
        <v>#N/A</v>
      </c>
    </row>
    <row r="92" spans="1:5" ht="14.25" customHeight="1" x14ac:dyDescent="0.25">
      <c r="A92" s="15">
        <f>WORKSHEET!A85</f>
        <v>0</v>
      </c>
      <c r="B92" s="36">
        <f>WORKSHEET!E85</f>
        <v>0</v>
      </c>
      <c r="C92" s="36">
        <f>WORKSHEET!C85</f>
        <v>0</v>
      </c>
      <c r="D92" s="7">
        <f>WORKSHEET!D85</f>
        <v>0</v>
      </c>
      <c r="E92" s="7" t="e">
        <f t="shared" si="1"/>
        <v>#N/A</v>
      </c>
    </row>
    <row r="93" spans="1:5" ht="14.25" customHeight="1" x14ac:dyDescent="0.25">
      <c r="A93" s="15">
        <f>WORKSHEET!A86</f>
        <v>0</v>
      </c>
      <c r="B93" s="36">
        <f>WORKSHEET!E86</f>
        <v>0</v>
      </c>
      <c r="C93" s="36">
        <f>WORKSHEET!C86</f>
        <v>0</v>
      </c>
      <c r="D93" s="7">
        <f>WORKSHEET!D86</f>
        <v>0</v>
      </c>
      <c r="E93" s="7" t="e">
        <f t="shared" si="1"/>
        <v>#N/A</v>
      </c>
    </row>
    <row r="94" spans="1:5" ht="14.25" customHeight="1" x14ac:dyDescent="0.25">
      <c r="A94" s="15">
        <f>WORKSHEET!A87</f>
        <v>0</v>
      </c>
      <c r="B94" s="36">
        <f>WORKSHEET!E87</f>
        <v>0</v>
      </c>
      <c r="C94" s="36">
        <f>WORKSHEET!C87</f>
        <v>0</v>
      </c>
      <c r="D94" s="7">
        <f>WORKSHEET!D87</f>
        <v>0</v>
      </c>
      <c r="E94" s="7" t="e">
        <f t="shared" si="1"/>
        <v>#N/A</v>
      </c>
    </row>
    <row r="95" spans="1:5" ht="14.25" customHeight="1" x14ac:dyDescent="0.25">
      <c r="A95" s="15">
        <f>WORKSHEET!A88</f>
        <v>0</v>
      </c>
      <c r="B95" s="36">
        <f>WORKSHEET!E88</f>
        <v>0</v>
      </c>
      <c r="C95" s="36">
        <f>WORKSHEET!C88</f>
        <v>0</v>
      </c>
      <c r="D95" s="7">
        <f>WORKSHEET!D88</f>
        <v>0</v>
      </c>
      <c r="E95" s="7" t="e">
        <f t="shared" si="1"/>
        <v>#N/A</v>
      </c>
    </row>
    <row r="96" spans="1:5" ht="14.25" customHeight="1" x14ac:dyDescent="0.25">
      <c r="A96" s="15">
        <f>WORKSHEET!A89</f>
        <v>0</v>
      </c>
      <c r="B96" s="36">
        <f>WORKSHEET!E89</f>
        <v>0</v>
      </c>
      <c r="C96" s="36">
        <f>WORKSHEET!C89</f>
        <v>0</v>
      </c>
      <c r="D96" s="7">
        <f>WORKSHEET!D89</f>
        <v>0</v>
      </c>
      <c r="E96" s="7" t="e">
        <f t="shared" si="1"/>
        <v>#N/A</v>
      </c>
    </row>
    <row r="97" spans="1:5" ht="14.25" customHeight="1" x14ac:dyDescent="0.25">
      <c r="A97" s="15">
        <f>WORKSHEET!A90</f>
        <v>0</v>
      </c>
      <c r="B97" s="36">
        <f>WORKSHEET!E90</f>
        <v>0</v>
      </c>
      <c r="C97" s="36">
        <f>WORKSHEET!C90</f>
        <v>0</v>
      </c>
      <c r="D97" s="7">
        <f>WORKSHEET!D90</f>
        <v>0</v>
      </c>
      <c r="E97" s="7" t="e">
        <f t="shared" si="1"/>
        <v>#N/A</v>
      </c>
    </row>
    <row r="98" spans="1:5" ht="14.25" customHeight="1" x14ac:dyDescent="0.25">
      <c r="A98" s="15">
        <f>WORKSHEET!A91</f>
        <v>0</v>
      </c>
      <c r="B98" s="36">
        <f>WORKSHEET!E91</f>
        <v>0</v>
      </c>
      <c r="C98" s="36">
        <f>WORKSHEET!C91</f>
        <v>0</v>
      </c>
      <c r="D98" s="7">
        <f>WORKSHEET!D91</f>
        <v>0</v>
      </c>
      <c r="E98" s="7" t="e">
        <f t="shared" si="1"/>
        <v>#N/A</v>
      </c>
    </row>
    <row r="99" spans="1:5" ht="14.25" customHeight="1" x14ac:dyDescent="0.25">
      <c r="A99" s="15">
        <f>WORKSHEET!A92</f>
        <v>0</v>
      </c>
      <c r="B99" s="36">
        <f>WORKSHEET!E92</f>
        <v>0</v>
      </c>
      <c r="C99" s="36">
        <f>WORKSHEET!C92</f>
        <v>0</v>
      </c>
      <c r="D99" s="7">
        <f>WORKSHEET!D92</f>
        <v>0</v>
      </c>
      <c r="E99" s="7" t="e">
        <f t="shared" si="1"/>
        <v>#N/A</v>
      </c>
    </row>
    <row r="100" spans="1:5" ht="14.25" customHeight="1" x14ac:dyDescent="0.25">
      <c r="A100" s="15">
        <f>WORKSHEET!A93</f>
        <v>0</v>
      </c>
      <c r="B100" s="36">
        <f>WORKSHEET!E93</f>
        <v>0</v>
      </c>
      <c r="C100" s="36">
        <f>WORKSHEET!C93</f>
        <v>0</v>
      </c>
      <c r="D100" s="7">
        <f>WORKSHEET!D93</f>
        <v>0</v>
      </c>
      <c r="E100" s="7" t="e">
        <f t="shared" si="1"/>
        <v>#N/A</v>
      </c>
    </row>
    <row r="101" spans="1:5" ht="14.25" customHeight="1" x14ac:dyDescent="0.25">
      <c r="A101" s="15">
        <f>WORKSHEET!A94</f>
        <v>0</v>
      </c>
      <c r="B101" s="36">
        <f>WORKSHEET!E94</f>
        <v>0</v>
      </c>
      <c r="C101" s="36">
        <f>WORKSHEET!C94</f>
        <v>0</v>
      </c>
      <c r="D101" s="7">
        <f>WORKSHEET!D94</f>
        <v>0</v>
      </c>
      <c r="E101" s="7" t="e">
        <f t="shared" si="1"/>
        <v>#N/A</v>
      </c>
    </row>
    <row r="102" spans="1:5" ht="14.25" customHeight="1" x14ac:dyDescent="0.25">
      <c r="A102" s="15">
        <f>WORKSHEET!A95</f>
        <v>0</v>
      </c>
      <c r="B102" s="36">
        <f>WORKSHEET!E95</f>
        <v>0</v>
      </c>
      <c r="C102" s="36">
        <f>WORKSHEET!C95</f>
        <v>0</v>
      </c>
      <c r="D102" s="7">
        <f>WORKSHEET!D95</f>
        <v>0</v>
      </c>
      <c r="E102" s="7" t="e">
        <f t="shared" si="1"/>
        <v>#N/A</v>
      </c>
    </row>
    <row r="103" spans="1:5" ht="14.25" customHeight="1" x14ac:dyDescent="0.25">
      <c r="A103" s="15">
        <f>WORKSHEET!A96</f>
        <v>0</v>
      </c>
      <c r="B103" s="36">
        <f>WORKSHEET!E96</f>
        <v>0</v>
      </c>
      <c r="C103" s="36">
        <f>WORKSHEET!C96</f>
        <v>0</v>
      </c>
      <c r="D103" s="7">
        <f>WORKSHEET!D96</f>
        <v>0</v>
      </c>
      <c r="E103" s="7" t="e">
        <f t="shared" si="1"/>
        <v>#N/A</v>
      </c>
    </row>
    <row r="104" spans="1:5" ht="14.25" customHeight="1" x14ac:dyDescent="0.25">
      <c r="A104" s="15">
        <f>WORKSHEET!A97</f>
        <v>0</v>
      </c>
      <c r="B104" s="36">
        <f>WORKSHEET!E97</f>
        <v>0</v>
      </c>
      <c r="C104" s="36">
        <f>WORKSHEET!C97</f>
        <v>0</v>
      </c>
      <c r="D104" s="7">
        <f>WORKSHEET!D97</f>
        <v>0</v>
      </c>
      <c r="E104" s="7" t="e">
        <f t="shared" si="1"/>
        <v>#N/A</v>
      </c>
    </row>
    <row r="105" spans="1:5" ht="14.25" customHeight="1" x14ac:dyDescent="0.25">
      <c r="A105" s="15">
        <f>WORKSHEET!A98</f>
        <v>0</v>
      </c>
      <c r="B105" s="36">
        <f>WORKSHEET!E98</f>
        <v>0</v>
      </c>
      <c r="C105" s="36">
        <f>WORKSHEET!C98</f>
        <v>0</v>
      </c>
      <c r="D105" s="7">
        <f>WORKSHEET!D98</f>
        <v>0</v>
      </c>
      <c r="E105" s="7" t="e">
        <f t="shared" si="1"/>
        <v>#N/A</v>
      </c>
    </row>
    <row r="106" spans="1:5" ht="14.25" customHeight="1" x14ac:dyDescent="0.25">
      <c r="A106" s="15">
        <f>WORKSHEET!A99</f>
        <v>0</v>
      </c>
      <c r="B106" s="36">
        <f>WORKSHEET!E99</f>
        <v>0</v>
      </c>
      <c r="C106" s="36">
        <f>WORKSHEET!C99</f>
        <v>0</v>
      </c>
      <c r="D106" s="7">
        <f>WORKSHEET!D99</f>
        <v>0</v>
      </c>
      <c r="E106" s="7" t="e">
        <f t="shared" si="1"/>
        <v>#N/A</v>
      </c>
    </row>
    <row r="107" spans="1:5" ht="14.25" customHeight="1" x14ac:dyDescent="0.25">
      <c r="A107" s="15">
        <f>WORKSHEET!A100</f>
        <v>0</v>
      </c>
      <c r="B107" s="36">
        <f>WORKSHEET!E100</f>
        <v>0</v>
      </c>
      <c r="C107" s="36">
        <f>WORKSHEET!C100</f>
        <v>0</v>
      </c>
      <c r="D107" s="7">
        <f>WORKSHEET!D100</f>
        <v>0</v>
      </c>
      <c r="E107" s="7" t="e">
        <f t="shared" si="1"/>
        <v>#N/A</v>
      </c>
    </row>
    <row r="108" spans="1:5" ht="14.25" customHeight="1" x14ac:dyDescent="0.25">
      <c r="A108" s="15">
        <f>WORKSHEET!A101</f>
        <v>0</v>
      </c>
      <c r="B108" s="36">
        <f>WORKSHEET!E101</f>
        <v>0</v>
      </c>
      <c r="C108" s="36">
        <f>WORKSHEET!C101</f>
        <v>0</v>
      </c>
      <c r="D108" s="7">
        <f>WORKSHEET!D101</f>
        <v>0</v>
      </c>
      <c r="E108" s="7" t="e">
        <f t="shared" si="1"/>
        <v>#N/A</v>
      </c>
    </row>
    <row r="109" spans="1:5" ht="14.25" customHeight="1" x14ac:dyDescent="0.25">
      <c r="A109" s="15">
        <f>WORKSHEET!A102</f>
        <v>0</v>
      </c>
      <c r="B109" s="36">
        <f>WORKSHEET!E102</f>
        <v>0</v>
      </c>
      <c r="C109" s="36">
        <f>WORKSHEET!C102</f>
        <v>0</v>
      </c>
      <c r="D109" s="7">
        <f>WORKSHEET!D102</f>
        <v>0</v>
      </c>
      <c r="E109" s="7" t="e">
        <f t="shared" si="1"/>
        <v>#N/A</v>
      </c>
    </row>
    <row r="110" spans="1:5" ht="14.25" customHeight="1" x14ac:dyDescent="0.25">
      <c r="A110" s="15">
        <f>WORKSHEET!A103</f>
        <v>0</v>
      </c>
      <c r="B110" s="36">
        <f>WORKSHEET!E103</f>
        <v>0</v>
      </c>
      <c r="C110" s="36">
        <f>WORKSHEET!C103</f>
        <v>0</v>
      </c>
      <c r="D110" s="7">
        <f>WORKSHEET!D103</f>
        <v>0</v>
      </c>
      <c r="E110" s="7" t="e">
        <f t="shared" si="1"/>
        <v>#N/A</v>
      </c>
    </row>
    <row r="111" spans="1:5" ht="14.25" customHeight="1" x14ac:dyDescent="0.25">
      <c r="A111" s="15">
        <f>WORKSHEET!A104</f>
        <v>0</v>
      </c>
      <c r="B111" s="36">
        <f>WORKSHEET!E104</f>
        <v>0</v>
      </c>
      <c r="C111" s="36">
        <f>WORKSHEET!C104</f>
        <v>0</v>
      </c>
      <c r="D111" s="7">
        <f>WORKSHEET!D104</f>
        <v>0</v>
      </c>
      <c r="E111" s="7" t="e">
        <f t="shared" si="1"/>
        <v>#N/A</v>
      </c>
    </row>
    <row r="112" spans="1:5" ht="14.25" customHeight="1" x14ac:dyDescent="0.25">
      <c r="A112" s="7" t="s">
        <v>93</v>
      </c>
      <c r="B112" s="36">
        <f>WORKSHEET!E54</f>
        <v>0</v>
      </c>
      <c r="C112" s="36">
        <f>WORKSHEET!C54</f>
        <v>4</v>
      </c>
      <c r="D112" s="7">
        <f>WORKSHEET!D54</f>
        <v>0</v>
      </c>
      <c r="E112" s="7" t="e">
        <f t="shared" ref="E112" si="2">VLOOKUP(B112,$I$2:$J$42,2,FALSE)</f>
        <v>#N/A</v>
      </c>
    </row>
  </sheetData>
  <conditionalFormatting sqref="C85">
    <cfRule type="cellIs" dxfId="0" priority="1" operator="equal">
      <formula>0</formula>
    </cfRule>
  </conditionalFormatting>
  <dataValidations count="2">
    <dataValidation type="list" allowBlank="1" showInputMessage="1" showErrorMessage="1" sqref="L6">
      <formula1>$V$10:$AD$10</formula1>
    </dataValidation>
    <dataValidation type="list" allowBlank="1" showInputMessage="1" showErrorMessage="1" sqref="L5">
      <formula1>$V$9:$AC$9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WORKSHEET</vt:lpstr>
      <vt:lpstr>PLAN</vt:lpstr>
      <vt:lpstr>DATA</vt:lpstr>
      <vt:lpstr>ENGL1010</vt:lpstr>
      <vt:lpstr>PLAN!Print_Area</vt:lpstr>
      <vt:lpstr>WORKSHEET!Print_Area</vt:lpstr>
    </vt:vector>
  </TitlesOfParts>
  <Company>ETSU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Rachel Dinsmore</cp:lastModifiedBy>
  <cp:lastPrinted>2015-03-29T19:01:58Z</cp:lastPrinted>
  <dcterms:created xsi:type="dcterms:W3CDTF">2015-03-10T12:51:49Z</dcterms:created>
  <dcterms:modified xsi:type="dcterms:W3CDTF">2015-04-13T21:24:34Z</dcterms:modified>
</cp:coreProperties>
</file>